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192.168.100.78\総務課\財政係\財政状況\財政状況資料集\R7(R5決算）\2回目\"/>
    </mc:Choice>
  </mc:AlternateContent>
  <xr:revisionPtr revIDLastSave="0" documentId="13_ncr:1_{D7C23416-EBDE-4363-926C-3969854095BB}"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88" i="12" l="1"/>
  <c r="AP88" i="12"/>
  <c r="AF88" i="12"/>
  <c r="AU63" i="12" l="1"/>
  <c r="AP63" i="12"/>
  <c r="BG37" i="10"/>
  <c r="BG36" i="10"/>
  <c r="BG35" i="10"/>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C38" i="10"/>
  <c r="CO37" i="10"/>
  <c r="AM37" i="10"/>
  <c r="C37" i="10"/>
  <c r="CO36" i="10"/>
  <c r="AM36" i="10"/>
  <c r="C36" i="10"/>
  <c r="CO35" i="10"/>
  <c r="AM35" i="10"/>
  <c r="CO34" i="10"/>
  <c r="BW34" i="10"/>
  <c r="BW35" i="10" s="1"/>
  <c r="BW36" i="10" s="1"/>
  <c r="BW37" i="10" s="1"/>
  <c r="BW38" i="10" s="1"/>
  <c r="AM34" i="10"/>
  <c r="C34" i="10"/>
  <c r="C35" i="10" s="1"/>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alcChain>
</file>

<file path=xl/sharedStrings.xml><?xml version="1.0" encoding="utf-8"?>
<sst xmlns="http://schemas.openxmlformats.org/spreadsheetml/2006/main" count="1100" uniqueCount="574">
  <si>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</si>
  <si>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</si>
  <si>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</si>
  <si>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</si>
  <si>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</si>
  <si>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</si>
  <si>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</si>
  <si>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</si>
  <si>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</si>
  <si>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</si>
  <si>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</si>
  <si>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</si>
  <si>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</si>
  <si>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</si>
  <si>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</si>
  <si>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</si>
  <si>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</si>
  <si>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</si>
  <si>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</si>
  <si>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</si>
  <si>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</si>
  <si>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</si>
  <si>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</si>
  <si>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</si>
  <si>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</si>
  <si>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</si>
  <si>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</si>
  <si>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</si>
  <si>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</si>
  <si>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</si>
  <si>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</si>
  <si>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</si>
  <si>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</si>
  <si>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</si>
  <si>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</si>
  <si>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</si>
  <si>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</si>
  <si>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</si>
  <si>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</si>
  <si>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</si>
  <si>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</si>
  <si>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</si>
  <si>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</si>
  <si>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</si>
  <si>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</si>
  <si>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</si>
  <si>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</si>
  <si>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</si>
  <si>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</si>
  <si>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</si>
  <si>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</si>
  <si>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</si>
  <si>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</si>
  <si>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</si>
  <si>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</si>
  <si>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</si>
  <si>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</si>
  <si>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</si>
  <si>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</si>
  <si>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</si>
  <si>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</si>
  <si>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</si>
  <si>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</si>
  <si>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</si>
  <si>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</si>
  <si>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</si>
  <si>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</si>
  <si>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</si>
  <si>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</si>
  <si>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</si>
  <si>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</si>
  <si>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</si>
  <si>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</si>
  <si>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</si>
  <si>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</si>
  <si>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</si>
  <si>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</si>
  <si>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</si>
  <si>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</si>
  <si>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</si>
  <si>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</si>
  <si>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</si>
  <si>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</si>
  <si>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</si>
  <si>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</si>
  <si>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</si>
  <si>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</si>
  <si>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</si>
  <si>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</si>
  <si>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</si>
  <si>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</si>
  <si>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</si>
  <si>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</si>
  <si>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</si>
  <si>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利尻富士町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</si>
  <si>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</si>
  <si>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</si>
  <si>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</si>
  <si>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</si>
  <si>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</si>
  <si>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</si>
  <si>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</si>
  <si>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</si>
  <si>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</si>
  <si>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</si>
  <si>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</si>
  <si>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</si>
  <si>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</si>
  <si>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</si>
  <si>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</si>
  <si>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</si>
  <si>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</si>
  <si>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</si>
  <si>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</si>
  <si>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</si>
  <si>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</si>
  <si>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</si>
  <si>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</si>
  <si>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</si>
  <si>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</si>
  <si>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</si>
  <si>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</si>
  <si>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</si>
  <si>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</si>
  <si>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</si>
  <si>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</si>
  <si>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</si>
  <si>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</si>
  <si>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</si>
  <si>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</si>
  <si>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</si>
  <si>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</si>
  <si>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</si>
  <si>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</si>
  <si>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</si>
  <si>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</si>
  <si>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</si>
  <si>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</si>
  <si>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</si>
  <si>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</si>
  <si>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</si>
  <si>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</si>
  <si>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6"/>
  </si>
  <si>
    <t>うち日本人(％)</t>
    <phoneticPr fontId="5"/>
  </si>
  <si>
    <t>-3.0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</si>
  <si>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</si>
  <si>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</si>
  <si>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</si>
  <si>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</si>
  <si>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</si>
  <si>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</si>
  <si>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</si>
  <si>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</si>
  <si>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</si>
  <si>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</si>
  <si>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</si>
  <si>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</si>
  <si>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</si>
  <si>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</si>
  <si>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</si>
  <si>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</si>
  <si>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</si>
  <si>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</si>
  <si>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</si>
  <si>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</si>
  <si>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</si>
  <si>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</si>
  <si>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</si>
  <si>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</si>
  <si>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</si>
  <si>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</si>
  <si>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</si>
  <si>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</si>
  <si>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</si>
  <si>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</si>
  <si>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</si>
  <si>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</si>
  <si>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</si>
  <si>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</si>
  <si>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</si>
  <si>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</si>
  <si>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</si>
  <si>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</si>
  <si>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</si>
  <si>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</si>
  <si>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</si>
  <si>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</si>
  <si>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</si>
  <si>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</si>
  <si>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</si>
  <si>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</si>
  <si>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</si>
  <si>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</si>
  <si>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</si>
  <si>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</si>
  <si>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</si>
  <si>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</si>
  <si>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</si>
  <si>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</si>
  <si>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</si>
  <si>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</si>
  <si>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</si>
  <si>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</si>
  <si>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</si>
  <si>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北海道利尻富士町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</si>
  <si>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</si>
  <si>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</si>
  <si>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</si>
  <si>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</si>
  <si>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</si>
  <si>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</si>
  <si>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</si>
  <si>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</si>
  <si>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</si>
  <si>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</si>
  <si>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</si>
  <si>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</si>
  <si>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</si>
  <si>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</si>
  <si>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</si>
  <si>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</si>
  <si>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</si>
  <si>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</si>
  <si>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</si>
  <si>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</si>
  <si>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</si>
  <si>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</si>
  <si>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</si>
  <si>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</si>
  <si>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</si>
  <si>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</si>
  <si>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</si>
  <si>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</si>
  <si>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</si>
  <si>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</si>
  <si>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</si>
  <si>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</si>
  <si>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</si>
  <si>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</si>
  <si>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</si>
  <si>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</si>
  <si>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</si>
  <si>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</si>
  <si>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</si>
  <si>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</si>
  <si>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</si>
  <si>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</si>
  <si>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</si>
  <si>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</si>
  <si>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</si>
  <si>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</si>
  <si>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</si>
  <si>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</si>
  <si>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</si>
  <si>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</si>
  <si>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</si>
  <si>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</si>
  <si>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</si>
  <si>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</si>
  <si>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</si>
  <si>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</si>
  <si>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</si>
  <si>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</si>
  <si>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</si>
  <si>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</si>
  <si>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</si>
  <si>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</si>
  <si>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</si>
  <si>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</si>
  <si>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</si>
  <si>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</si>
  <si>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</si>
  <si>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</si>
  <si>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</si>
  <si>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</si>
  <si>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</si>
  <si>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</si>
  <si>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</si>
  <si>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</si>
  <si>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</si>
  <si>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</si>
  <si>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</si>
  <si>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</si>
  <si>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</si>
  <si>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</si>
  <si>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</si>
  <si>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</si>
  <si>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</si>
  <si>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</si>
  <si>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</si>
  <si>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</si>
  <si>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</si>
  <si>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</si>
  <si>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</si>
  <si>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</si>
  <si>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</si>
  <si>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</si>
  <si>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</si>
  <si>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</si>
  <si>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</si>
  <si>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</si>
  <si>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</si>
  <si>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</si>
  <si>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</si>
  <si>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</si>
  <si>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</si>
  <si>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</si>
  <si>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</si>
  <si>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</si>
  <si>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</si>
  <si>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</si>
  <si>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</si>
  <si>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</si>
  <si>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</si>
  <si>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</si>
  <si>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</si>
  <si>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</si>
  <si>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</si>
  <si>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</si>
  <si>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</si>
  <si>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</si>
  <si>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</si>
  <si>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</si>
  <si>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</si>
  <si>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</si>
  <si>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</si>
  <si>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</si>
  <si>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</si>
  <si>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</si>
  <si>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</si>
  <si>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</si>
  <si>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</si>
  <si>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港湾整備</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</si>
  <si>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</si>
  <si>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</si>
  <si>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</si>
  <si>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</si>
  <si>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</si>
  <si>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</si>
  <si>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</si>
  <si>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</si>
  <si>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</si>
  <si>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</si>
  <si>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</si>
  <si>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</si>
  <si>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</si>
  <si>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</si>
  <si>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</si>
  <si>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</si>
  <si>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</si>
  <si>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</si>
  <si>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</si>
  <si>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</si>
  <si>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</si>
  <si>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</si>
  <si>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北海道利尻富士町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</si>
  <si>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</si>
  <si>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</si>
  <si>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</si>
  <si>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</si>
  <si>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</si>
  <si>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</si>
  <si>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</si>
  <si>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</si>
  <si>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</si>
  <si>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</si>
  <si>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</si>
  <si>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</si>
  <si>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</si>
  <si>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</si>
  <si>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</si>
  <si>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</si>
  <si>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</si>
  <si>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</si>
  <si>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</si>
  <si>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</si>
  <si>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利尻富士町歯科施設特別会計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</si>
  <si>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</si>
  <si>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</si>
  <si>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</si>
  <si>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</si>
  <si>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</si>
  <si>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</si>
  <si>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</si>
  <si>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</si>
  <si>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</si>
  <si>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</si>
  <si>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</si>
  <si>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</si>
  <si>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</si>
  <si>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利尻富士町国民健康保険事業特別会計</t>
    <phoneticPr fontId="5"/>
  </si>
  <si>
    <t>利尻富士町後期高齢者医療特別会計</t>
    <phoneticPr fontId="5"/>
  </si>
  <si>
    <t>利尻富士町介護保険事業特別会計</t>
    <phoneticPr fontId="5"/>
  </si>
  <si>
    <t>利尻富士町介護サービス特別会計</t>
    <phoneticPr fontId="5"/>
  </si>
  <si>
    <t>利尻富士町国民健康保険施設特別会計</t>
    <phoneticPr fontId="5"/>
  </si>
  <si>
    <t>利尻富士町簡易水道事業特別会計</t>
    <phoneticPr fontId="5"/>
  </si>
  <si>
    <t>法非適用企業</t>
    <phoneticPr fontId="5"/>
  </si>
  <si>
    <t>利尻富士町下水道事業特別会計</t>
    <phoneticPr fontId="5"/>
  </si>
  <si>
    <t>利尻富士町港湾整備事業特別会計</t>
    <phoneticPr fontId="5"/>
  </si>
  <si>
    <t>利尻富士町温泉事業特別会計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</si>
  <si>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</si>
  <si>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</si>
  <si>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</si>
  <si>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</si>
  <si>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</si>
  <si>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</si>
  <si>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</si>
  <si>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</si>
  <si>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</si>
  <si>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</si>
  <si>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</si>
  <si>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</si>
  <si>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</si>
  <si>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</si>
  <si>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</si>
  <si>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</si>
  <si>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</si>
  <si>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</si>
  <si>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</si>
  <si>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</si>
  <si>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</si>
  <si>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</si>
  <si>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</si>
  <si>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</si>
  <si>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</si>
  <si>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</si>
  <si>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</si>
  <si>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</si>
  <si>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</si>
  <si>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</si>
  <si>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</si>
  <si>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</si>
  <si>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</si>
  <si>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</si>
  <si>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</si>
  <si>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</si>
  <si>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</si>
  <si>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</si>
  <si>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</si>
  <si>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</si>
  <si>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</si>
  <si>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</si>
  <si>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</si>
  <si>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</si>
  <si>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</si>
  <si>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</si>
  <si>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</si>
  <si>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</si>
  <si>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</si>
  <si>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</si>
  <si>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</si>
  <si>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</si>
  <si>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</si>
  <si>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</si>
  <si>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</si>
  <si>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</si>
  <si>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</si>
  <si>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</si>
  <si>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</si>
  <si>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</si>
  <si>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</si>
  <si>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</si>
  <si>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</si>
  <si>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</si>
  <si>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</si>
  <si>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</si>
  <si>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</si>
  <si>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</si>
  <si>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</si>
  <si>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</si>
  <si>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</si>
  <si>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</si>
  <si>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</si>
  <si>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</si>
  <si>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</si>
  <si>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</si>
  <si>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</si>
  <si>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</si>
  <si>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</si>
  <si>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</si>
  <si>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</si>
  <si>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</si>
  <si>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</si>
  <si>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</si>
  <si>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</si>
  <si>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</si>
  <si>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</si>
  <si>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</si>
  <si>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</si>
  <si>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</si>
  <si>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</si>
  <si>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</si>
  <si>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</si>
  <si>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</si>
  <si>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</si>
  <si>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</si>
  <si>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</si>
  <si>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</si>
  <si>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</si>
  <si>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</si>
  <si>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</si>
  <si>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</si>
  <si>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</si>
  <si>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</si>
  <si>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</si>
  <si>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</si>
  <si>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</si>
  <si>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</si>
  <si>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</si>
  <si>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</si>
  <si>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</si>
  <si>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</si>
  <si>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</si>
  <si>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</si>
  <si>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</si>
  <si>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</si>
  <si>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</si>
  <si>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</si>
  <si>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</si>
  <si>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</si>
  <si>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</si>
  <si>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</si>
  <si>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</si>
  <si>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</si>
  <si>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</si>
  <si>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</si>
  <si>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</si>
  <si>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</si>
  <si>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</si>
  <si>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</si>
  <si>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</si>
  <si>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</si>
  <si>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</si>
  <si>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</si>
  <si>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</si>
  <si>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0.31</t>
  </si>
  <si>
    <t>一般会計</t>
  </si>
  <si>
    <t>利尻富士町介護保険事業特別会計</t>
  </si>
  <si>
    <t>利尻富士町国民健康保険事業特別会計</t>
  </si>
  <si>
    <t>利尻富士町簡易水道事業特別会計</t>
  </si>
  <si>
    <t>利尻富士町介護サービス特別会計</t>
  </si>
  <si>
    <t>利尻富士町下水道事業特別会計</t>
  </si>
  <si>
    <t>利尻富士町国民健康保険施設特別会計</t>
  </si>
  <si>
    <t>利尻富士町温泉事業特別会計</t>
  </si>
  <si>
    <t>その他会計（赤字）</t>
  </si>
  <si>
    <t>その他会計（黒字）</t>
  </si>
  <si>
    <t>R01</t>
    <phoneticPr fontId="5"/>
  </si>
  <si>
    <t>R02</t>
    <phoneticPr fontId="5"/>
  </si>
  <si>
    <t>R03</t>
    <phoneticPr fontId="5"/>
  </si>
  <si>
    <t>R04</t>
    <phoneticPr fontId="5"/>
  </si>
  <si>
    <t>R05</t>
    <phoneticPr fontId="5"/>
  </si>
  <si>
    <t>-</t>
    <phoneticPr fontId="2"/>
  </si>
  <si>
    <t>利尻島国民健康保険病院組合（病院事業）</t>
    <rPh sb="0" eb="3">
      <t>リシリトウ</t>
    </rPh>
    <rPh sb="3" eb="5">
      <t>コクミン</t>
    </rPh>
    <rPh sb="5" eb="7">
      <t>ケンコウ</t>
    </rPh>
    <rPh sb="7" eb="9">
      <t>ホケン</t>
    </rPh>
    <rPh sb="9" eb="11">
      <t>ビョウイン</t>
    </rPh>
    <rPh sb="11" eb="13">
      <t>クミアイ</t>
    </rPh>
    <rPh sb="14" eb="16">
      <t>ビョウイン</t>
    </rPh>
    <rPh sb="16" eb="18">
      <t>ジギョウ</t>
    </rPh>
    <phoneticPr fontId="10"/>
  </si>
  <si>
    <t>利尻島国民健康保険病院組合（訪問看護事業）</t>
    <rPh sb="0" eb="3">
      <t>リシリトウ</t>
    </rPh>
    <rPh sb="3" eb="5">
      <t>コクミン</t>
    </rPh>
    <rPh sb="5" eb="7">
      <t>ケンコウ</t>
    </rPh>
    <rPh sb="7" eb="9">
      <t>ホケン</t>
    </rPh>
    <rPh sb="9" eb="11">
      <t>ビョウイン</t>
    </rPh>
    <rPh sb="11" eb="13">
      <t>クミアイ</t>
    </rPh>
    <rPh sb="14" eb="16">
      <t>ホウモン</t>
    </rPh>
    <rPh sb="16" eb="18">
      <t>カンゴ</t>
    </rPh>
    <rPh sb="18" eb="20">
      <t>ジギョウ</t>
    </rPh>
    <phoneticPr fontId="10"/>
  </si>
  <si>
    <t>利尻郡清掃施設組合</t>
    <rPh sb="0" eb="3">
      <t>リシリグン</t>
    </rPh>
    <rPh sb="3" eb="5">
      <t>セイソウ</t>
    </rPh>
    <rPh sb="5" eb="7">
      <t>シセツ</t>
    </rPh>
    <rPh sb="7" eb="9">
      <t>クミアイ</t>
    </rPh>
    <phoneticPr fontId="10"/>
  </si>
  <si>
    <t>利尻郡学校給食組合</t>
    <rPh sb="0" eb="3">
      <t>リシリグン</t>
    </rPh>
    <rPh sb="3" eb="5">
      <t>ガッコウ</t>
    </rPh>
    <rPh sb="5" eb="7">
      <t>キュウショク</t>
    </rPh>
    <rPh sb="7" eb="9">
      <t>クミアイ</t>
    </rPh>
    <phoneticPr fontId="10"/>
  </si>
  <si>
    <t>利尻礼文消防事務組合</t>
    <rPh sb="0" eb="2">
      <t>リシリ</t>
    </rPh>
    <rPh sb="2" eb="4">
      <t>レブン</t>
    </rPh>
    <rPh sb="4" eb="6">
      <t>ショウボウ</t>
    </rPh>
    <rPh sb="6" eb="8">
      <t>ジム</t>
    </rPh>
    <rPh sb="8" eb="10">
      <t>クミアイ</t>
    </rPh>
    <phoneticPr fontId="10"/>
  </si>
  <si>
    <t>株式会社利尻島振興公社</t>
    <phoneticPr fontId="2"/>
  </si>
  <si>
    <t>公共施設整備基金</t>
    <rPh sb="0" eb="2">
      <t>コウキョウ</t>
    </rPh>
    <rPh sb="2" eb="4">
      <t>シセツ</t>
    </rPh>
    <rPh sb="4" eb="6">
      <t>セイビ</t>
    </rPh>
    <rPh sb="6" eb="8">
      <t>キキン</t>
    </rPh>
    <phoneticPr fontId="10"/>
  </si>
  <si>
    <t>ふるさと利尻富士応援基金</t>
    <rPh sb="4" eb="8">
      <t>リシリフジ</t>
    </rPh>
    <rPh sb="8" eb="10">
      <t>オウエン</t>
    </rPh>
    <rPh sb="10" eb="12">
      <t>キキン</t>
    </rPh>
    <phoneticPr fontId="10"/>
  </si>
  <si>
    <t>子ども・子育て応援基金</t>
    <rPh sb="0" eb="1">
      <t>コ</t>
    </rPh>
    <rPh sb="4" eb="6">
      <t>コソダ</t>
    </rPh>
    <rPh sb="7" eb="9">
      <t>オウエン</t>
    </rPh>
    <rPh sb="9" eb="11">
      <t>キキン</t>
    </rPh>
    <phoneticPr fontId="10"/>
  </si>
  <si>
    <t>役場庁舎維持補修基金</t>
    <rPh sb="0" eb="4">
      <t>ヤクバチョウシャ</t>
    </rPh>
    <rPh sb="4" eb="6">
      <t>イジ</t>
    </rPh>
    <rPh sb="6" eb="8">
      <t>ホシュウ</t>
    </rPh>
    <rPh sb="8" eb="10">
      <t>キキン</t>
    </rPh>
    <phoneticPr fontId="10"/>
  </si>
  <si>
    <t>社会福祉事業基金</t>
    <rPh sb="0" eb="2">
      <t>シャカイ</t>
    </rPh>
    <rPh sb="2" eb="4">
      <t>フクシ</t>
    </rPh>
    <rPh sb="4" eb="6">
      <t>ジギョウ</t>
    </rPh>
    <rPh sb="6" eb="8">
      <t>キキン</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</si>
  <si>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</si>
  <si>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</si>
  <si>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近年の大型建設事業（施設立替等）により有形固定資産減価償却率は類似団体よりも低い水準であるが、将来負担比率はH30には47.6％まで上昇しており、公債費の償還終了による地方債残高の減少等によりR1には27.6％まで低下している。R3年度以降算定されていない。今後の見通しとしては令和38年までに公共施設の保有面積を30％削減するという目標を掲げ、老朽化した施設の集約化・複合化や除却を進めている。起債額は現在よりも下がっていく見込みであり、公共施設の維持管理に要する経費の減少や、地方債の償還終了により、将来負担比率は算定されない見込み。</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</si>
  <si>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</si>
  <si>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</si>
  <si>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</si>
  <si>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</si>
  <si>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</si>
  <si>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</si>
  <si>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率は類似団体に比べ高い水準にあるが、将来負担比率は算定なし。実質公債費率については、近年の大型建設事業による地方債の発行や、交付税措置はあるが償還期限の短い過疎債・辺地債等の発行により高くなっている。今後は若干減少していく見込みである。引き続き現在の数値より増加しないよう適切な財政運営を目指す。</t>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</si>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</sst>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071E59E-421F-4E3A-841C-1EAC15DDC7D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4B04-45B4-BBE3-7FC443B2E3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245241</c:v>
                </c:pt>
                <c:pt idx="1">
                  <c:v>133824</c:v>
                </c:pt>
                <c:pt idx="2">
                  <c:v>199673</c:v>
                </c:pt>
                <c:pt idx="3">
                  <c:v>291612</c:v>
                </c:pt>
                <c:pt idx="4">
                  <c:v>477041</c:v>
                </c:pt>
              </c:numCache>
            </c:numRef>
          </c:val>
          <c:smooth val="0"/>
          <c:extLst>
            <c:ext xmlns:c16="http://schemas.microsoft.com/office/drawing/2014/chart" uri="{C3380CC4-5D6E-409C-BE32-E72D297353CC}">
              <c16:uniqueId val="{00000001-4B04-45B4-BBE3-7FC443B2E30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1.58</c:v>
                </c:pt>
                <c:pt idx="1">
                  <c:v>1.1100000000000001</c:v>
                </c:pt>
                <c:pt idx="2">
                  <c:v>2.5499999999999998</c:v>
                </c:pt>
                <c:pt idx="3">
                  <c:v>2.4500000000000002</c:v>
                </c:pt>
                <c:pt idx="4">
                  <c:v>6.77</c:v>
                </c:pt>
              </c:numCache>
            </c:numRef>
          </c:val>
          <c:extLst>
            <c:ext xmlns:c16="http://schemas.microsoft.com/office/drawing/2014/chart" uri="{C3380CC4-5D6E-409C-BE32-E72D297353CC}">
              <c16:uniqueId val="{00000000-2D3E-45FB-AB75-E28C81D1AE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34.74</c:v>
                </c:pt>
                <c:pt idx="1">
                  <c:v>33.47</c:v>
                </c:pt>
                <c:pt idx="2">
                  <c:v>38.67</c:v>
                </c:pt>
                <c:pt idx="3">
                  <c:v>43.93</c:v>
                </c:pt>
                <c:pt idx="4">
                  <c:v>47.13</c:v>
                </c:pt>
              </c:numCache>
            </c:numRef>
          </c:val>
          <c:extLst>
            <c:ext xmlns:c16="http://schemas.microsoft.com/office/drawing/2014/chart" uri="{C3380CC4-5D6E-409C-BE32-E72D297353CC}">
              <c16:uniqueId val="{00000001-2D3E-45FB-AB75-E28C81D1AE3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0.41</c:v>
                </c:pt>
                <c:pt idx="1">
                  <c:v>-0.31</c:v>
                </c:pt>
                <c:pt idx="2">
                  <c:v>8.1300000000000008</c:v>
                </c:pt>
                <c:pt idx="3">
                  <c:v>4</c:v>
                </c:pt>
                <c:pt idx="4">
                  <c:v>7.28</c:v>
                </c:pt>
              </c:numCache>
            </c:numRef>
          </c:val>
          <c:smooth val="0"/>
          <c:extLst>
            <c:ext xmlns:c16="http://schemas.microsoft.com/office/drawing/2014/chart" uri="{C3380CC4-5D6E-409C-BE32-E72D297353CC}">
              <c16:uniqueId val="{00000002-2D3E-45FB-AB75-E28C81D1AE3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0.09</c:v>
                </c:pt>
                <c:pt idx="4">
                  <c:v>#N/A</c:v>
                </c:pt>
                <c:pt idx="5">
                  <c:v>0.06</c:v>
                </c:pt>
                <c:pt idx="6">
                  <c:v>#N/A</c:v>
                </c:pt>
                <c:pt idx="7">
                  <c:v>7.0000000000000007E-2</c:v>
                </c:pt>
                <c:pt idx="8">
                  <c:v>#N/A</c:v>
                </c:pt>
                <c:pt idx="9">
                  <c:v>0.03</c:v>
                </c:pt>
              </c:numCache>
            </c:numRef>
          </c:val>
          <c:extLst>
            <c:ext xmlns:c16="http://schemas.microsoft.com/office/drawing/2014/chart" uri="{C3380CC4-5D6E-409C-BE32-E72D297353CC}">
              <c16:uniqueId val="{00000000-3884-4E0A-9401-0E56B010B7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884-4E0A-9401-0E56B010B7B2}"/>
            </c:ext>
          </c:extLst>
        </c:ser>
        <c:ser>
          <c:idx val="2"/>
          <c:order val="2"/>
          <c:tx>
            <c:strRef>
              <c:f>データシート!$A$29</c:f>
              <c:strCache>
                <c:ptCount val="1"/>
                <c:pt idx="0">
                  <c:v>利尻富士町温泉事業特別会計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c:v>
                </c:pt>
                <c:pt idx="4">
                  <c:v>#N/A</c:v>
                </c:pt>
                <c:pt idx="5">
                  <c:v>0</c:v>
                </c:pt>
                <c:pt idx="6">
                  <c:v>#N/A</c:v>
                </c:pt>
                <c:pt idx="7">
                  <c:v>0.04</c:v>
                </c:pt>
                <c:pt idx="8">
                  <c:v>#N/A</c:v>
                </c:pt>
                <c:pt idx="9">
                  <c:v>0.05</c:v>
                </c:pt>
              </c:numCache>
            </c:numRef>
          </c:val>
          <c:extLst>
            <c:ext xmlns:c16="http://schemas.microsoft.com/office/drawing/2014/chart" uri="{C3380CC4-5D6E-409C-BE32-E72D297353CC}">
              <c16:uniqueId val="{00000002-3884-4E0A-9401-0E56B010B7B2}"/>
            </c:ext>
          </c:extLst>
        </c:ser>
        <c:ser>
          <c:idx val="3"/>
          <c:order val="3"/>
          <c:tx>
            <c:strRef>
              <c:f>データシート!$A$30</c:f>
              <c:strCache>
                <c:ptCount val="1"/>
                <c:pt idx="0">
                  <c:v>利尻富士町国民健康保険施設特別会計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0.03</c:v>
                </c:pt>
                <c:pt idx="4">
                  <c:v>#N/A</c:v>
                </c:pt>
                <c:pt idx="5">
                  <c:v>0.06</c:v>
                </c:pt>
                <c:pt idx="6">
                  <c:v>#N/A</c:v>
                </c:pt>
                <c:pt idx="7">
                  <c:v>0.13</c:v>
                </c:pt>
                <c:pt idx="8">
                  <c:v>#N/A</c:v>
                </c:pt>
                <c:pt idx="9">
                  <c:v>0.08</c:v>
                </c:pt>
              </c:numCache>
            </c:numRef>
          </c:val>
          <c:extLst>
            <c:ext xmlns:c16="http://schemas.microsoft.com/office/drawing/2014/chart" uri="{C3380CC4-5D6E-409C-BE32-E72D297353CC}">
              <c16:uniqueId val="{00000003-3884-4E0A-9401-0E56B010B7B2}"/>
            </c:ext>
          </c:extLst>
        </c:ser>
        <c:ser>
          <c:idx val="4"/>
          <c:order val="4"/>
          <c:tx>
            <c:strRef>
              <c:f>データシート!$A$31</c:f>
              <c:strCache>
                <c:ptCount val="1"/>
                <c:pt idx="0">
                  <c:v>利尻富士町下水道事業特別会計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0.11</c:v>
                </c:pt>
                <c:pt idx="2">
                  <c:v>#N/A</c:v>
                </c:pt>
                <c:pt idx="3">
                  <c:v>0.04</c:v>
                </c:pt>
                <c:pt idx="4">
                  <c:v>#N/A</c:v>
                </c:pt>
                <c:pt idx="5">
                  <c:v>0.02</c:v>
                </c:pt>
                <c:pt idx="6">
                  <c:v>#N/A</c:v>
                </c:pt>
                <c:pt idx="7">
                  <c:v>0.02</c:v>
                </c:pt>
                <c:pt idx="8">
                  <c:v>#N/A</c:v>
                </c:pt>
                <c:pt idx="9">
                  <c:v>0.11</c:v>
                </c:pt>
              </c:numCache>
            </c:numRef>
          </c:val>
          <c:extLst>
            <c:ext xmlns:c16="http://schemas.microsoft.com/office/drawing/2014/chart" uri="{C3380CC4-5D6E-409C-BE32-E72D297353CC}">
              <c16:uniqueId val="{00000004-3884-4E0A-9401-0E56B010B7B2}"/>
            </c:ext>
          </c:extLst>
        </c:ser>
        <c:ser>
          <c:idx val="5"/>
          <c:order val="5"/>
          <c:tx>
            <c:strRef>
              <c:f>データシート!$A$32</c:f>
              <c:strCache>
                <c:ptCount val="1"/>
                <c:pt idx="0">
                  <c:v>利尻富士町介護サービス特別会計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0.15</c:v>
                </c:pt>
                <c:pt idx="2">
                  <c:v>#N/A</c:v>
                </c:pt>
                <c:pt idx="3">
                  <c:v>0.04</c:v>
                </c:pt>
                <c:pt idx="4">
                  <c:v>#N/A</c:v>
                </c:pt>
                <c:pt idx="5">
                  <c:v>0.02</c:v>
                </c:pt>
                <c:pt idx="6">
                  <c:v>#N/A</c:v>
                </c:pt>
                <c:pt idx="7">
                  <c:v>0.03</c:v>
                </c:pt>
                <c:pt idx="8">
                  <c:v>#N/A</c:v>
                </c:pt>
                <c:pt idx="9">
                  <c:v>0.19</c:v>
                </c:pt>
              </c:numCache>
            </c:numRef>
          </c:val>
          <c:extLst>
            <c:ext xmlns:c16="http://schemas.microsoft.com/office/drawing/2014/chart" uri="{C3380CC4-5D6E-409C-BE32-E72D297353CC}">
              <c16:uniqueId val="{00000005-3884-4E0A-9401-0E56B010B7B2}"/>
            </c:ext>
          </c:extLst>
        </c:ser>
        <c:ser>
          <c:idx val="6"/>
          <c:order val="6"/>
          <c:tx>
            <c:strRef>
              <c:f>データシート!$A$33</c:f>
              <c:strCache>
                <c:ptCount val="1"/>
                <c:pt idx="0">
                  <c:v>利尻富士町簡易水道事業特別会計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0.21</c:v>
                </c:pt>
                <c:pt idx="2">
                  <c:v>#N/A</c:v>
                </c:pt>
                <c:pt idx="3">
                  <c:v>0.11</c:v>
                </c:pt>
                <c:pt idx="4">
                  <c:v>#N/A</c:v>
                </c:pt>
                <c:pt idx="5">
                  <c:v>0.03</c:v>
                </c:pt>
                <c:pt idx="6">
                  <c:v>#N/A</c:v>
                </c:pt>
                <c:pt idx="7">
                  <c:v>0.01</c:v>
                </c:pt>
                <c:pt idx="8">
                  <c:v>#N/A</c:v>
                </c:pt>
                <c:pt idx="9">
                  <c:v>0.28000000000000003</c:v>
                </c:pt>
              </c:numCache>
            </c:numRef>
          </c:val>
          <c:extLst>
            <c:ext xmlns:c16="http://schemas.microsoft.com/office/drawing/2014/chart" uri="{C3380CC4-5D6E-409C-BE32-E72D297353CC}">
              <c16:uniqueId val="{00000006-3884-4E0A-9401-0E56B010B7B2}"/>
            </c:ext>
          </c:extLst>
        </c:ser>
        <c:ser>
          <c:idx val="7"/>
          <c:order val="7"/>
          <c:tx>
            <c:strRef>
              <c:f>データシート!$A$34</c:f>
              <c:strCache>
                <c:ptCount val="1"/>
                <c:pt idx="0">
                  <c:v>利尻富士町国民健康保険事業特別会計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0.53</c:v>
                </c:pt>
                <c:pt idx="2">
                  <c:v>#N/A</c:v>
                </c:pt>
                <c:pt idx="3">
                  <c:v>0.26</c:v>
                </c:pt>
                <c:pt idx="4">
                  <c:v>#N/A</c:v>
                </c:pt>
                <c:pt idx="5">
                  <c:v>0.28999999999999998</c:v>
                </c:pt>
                <c:pt idx="6">
                  <c:v>#N/A</c:v>
                </c:pt>
                <c:pt idx="7">
                  <c:v>0.16</c:v>
                </c:pt>
                <c:pt idx="8">
                  <c:v>#N/A</c:v>
                </c:pt>
                <c:pt idx="9">
                  <c:v>0.35</c:v>
                </c:pt>
              </c:numCache>
            </c:numRef>
          </c:val>
          <c:extLst>
            <c:ext xmlns:c16="http://schemas.microsoft.com/office/drawing/2014/chart" uri="{C3380CC4-5D6E-409C-BE32-E72D297353CC}">
              <c16:uniqueId val="{00000007-3884-4E0A-9401-0E56B010B7B2}"/>
            </c:ext>
          </c:extLst>
        </c:ser>
        <c:ser>
          <c:idx val="8"/>
          <c:order val="8"/>
          <c:tx>
            <c:strRef>
              <c:f>データシート!$A$35</c:f>
              <c:strCache>
                <c:ptCount val="1"/>
                <c:pt idx="0">
                  <c:v>利尻富士町介護保険事業特別会計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c:v>
                </c:pt>
                <c:pt idx="2">
                  <c:v>#N/A</c:v>
                </c:pt>
                <c:pt idx="3">
                  <c:v>0.02</c:v>
                </c:pt>
                <c:pt idx="4">
                  <c:v>#N/A</c:v>
                </c:pt>
                <c:pt idx="5">
                  <c:v>0.44</c:v>
                </c:pt>
                <c:pt idx="6">
                  <c:v>#N/A</c:v>
                </c:pt>
                <c:pt idx="7">
                  <c:v>0.46</c:v>
                </c:pt>
                <c:pt idx="8">
                  <c:v>#N/A</c:v>
                </c:pt>
                <c:pt idx="9">
                  <c:v>0.94</c:v>
                </c:pt>
              </c:numCache>
            </c:numRef>
          </c:val>
          <c:extLst>
            <c:ext xmlns:c16="http://schemas.microsoft.com/office/drawing/2014/chart" uri="{C3380CC4-5D6E-409C-BE32-E72D297353CC}">
              <c16:uniqueId val="{00000008-3884-4E0A-9401-0E56B010B7B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1.54</c:v>
                </c:pt>
                <c:pt idx="2">
                  <c:v>#N/A</c:v>
                </c:pt>
                <c:pt idx="3">
                  <c:v>1.03</c:v>
                </c:pt>
                <c:pt idx="4">
                  <c:v>#N/A</c:v>
                </c:pt>
                <c:pt idx="5">
                  <c:v>2.5099999999999998</c:v>
                </c:pt>
                <c:pt idx="6">
                  <c:v>#N/A</c:v>
                </c:pt>
                <c:pt idx="7">
                  <c:v>2.38</c:v>
                </c:pt>
                <c:pt idx="8">
                  <c:v>#N/A</c:v>
                </c:pt>
                <c:pt idx="9">
                  <c:v>6.74</c:v>
                </c:pt>
              </c:numCache>
            </c:numRef>
          </c:val>
          <c:extLst>
            <c:ext xmlns:c16="http://schemas.microsoft.com/office/drawing/2014/chart" uri="{C3380CC4-5D6E-409C-BE32-E72D297353CC}">
              <c16:uniqueId val="{00000009-3884-4E0A-9401-0E56B010B7B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683</c:v>
                </c:pt>
                <c:pt idx="5">
                  <c:v>706</c:v>
                </c:pt>
                <c:pt idx="8">
                  <c:v>648</c:v>
                </c:pt>
                <c:pt idx="11">
                  <c:v>630</c:v>
                </c:pt>
                <c:pt idx="14">
                  <c:v>644</c:v>
                </c:pt>
              </c:numCache>
            </c:numRef>
          </c:val>
          <c:extLst>
            <c:ext xmlns:c16="http://schemas.microsoft.com/office/drawing/2014/chart" uri="{C3380CC4-5D6E-409C-BE32-E72D297353CC}">
              <c16:uniqueId val="{00000000-D371-4EAC-B806-A5AC23508F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D371-4EAC-B806-A5AC23508F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c:v>
                </c:pt>
                <c:pt idx="3">
                  <c:v>12</c:v>
                </c:pt>
                <c:pt idx="6">
                  <c:v>12</c:v>
                </c:pt>
                <c:pt idx="9">
                  <c:v>10</c:v>
                </c:pt>
                <c:pt idx="12">
                  <c:v>10</c:v>
                </c:pt>
              </c:numCache>
            </c:numRef>
          </c:val>
          <c:extLst>
            <c:ext xmlns:c16="http://schemas.microsoft.com/office/drawing/2014/chart" uri="{C3380CC4-5D6E-409C-BE32-E72D297353CC}">
              <c16:uniqueId val="{00000002-D371-4EAC-B806-A5AC23508F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32</c:v>
                </c:pt>
                <c:pt idx="3">
                  <c:v>37</c:v>
                </c:pt>
                <c:pt idx="6">
                  <c:v>38</c:v>
                </c:pt>
                <c:pt idx="9">
                  <c:v>36</c:v>
                </c:pt>
                <c:pt idx="12">
                  <c:v>36</c:v>
                </c:pt>
              </c:numCache>
            </c:numRef>
          </c:val>
          <c:extLst>
            <c:ext xmlns:c16="http://schemas.microsoft.com/office/drawing/2014/chart" uri="{C3380CC4-5D6E-409C-BE32-E72D297353CC}">
              <c16:uniqueId val="{00000003-D371-4EAC-B806-A5AC23508F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119</c:v>
                </c:pt>
                <c:pt idx="3">
                  <c:v>125</c:v>
                </c:pt>
                <c:pt idx="6">
                  <c:v>123</c:v>
                </c:pt>
                <c:pt idx="9">
                  <c:v>137</c:v>
                </c:pt>
                <c:pt idx="12">
                  <c:v>188</c:v>
                </c:pt>
              </c:numCache>
            </c:numRef>
          </c:val>
          <c:extLst>
            <c:ext xmlns:c16="http://schemas.microsoft.com/office/drawing/2014/chart" uri="{C3380CC4-5D6E-409C-BE32-E72D297353CC}">
              <c16:uniqueId val="{00000004-D371-4EAC-B806-A5AC23508F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71-4EAC-B806-A5AC23508F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371-4EAC-B806-A5AC23508F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760</c:v>
                </c:pt>
                <c:pt idx="3">
                  <c:v>809</c:v>
                </c:pt>
                <c:pt idx="6">
                  <c:v>784</c:v>
                </c:pt>
                <c:pt idx="9">
                  <c:v>718</c:v>
                </c:pt>
                <c:pt idx="12">
                  <c:v>646</c:v>
                </c:pt>
              </c:numCache>
            </c:numRef>
          </c:val>
          <c:extLst>
            <c:ext xmlns:c16="http://schemas.microsoft.com/office/drawing/2014/chart" uri="{C3380CC4-5D6E-409C-BE32-E72D297353CC}">
              <c16:uniqueId val="{00000007-D371-4EAC-B806-A5AC23508F3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235</c:v>
                </c:pt>
                <c:pt idx="2">
                  <c:v>#N/A</c:v>
                </c:pt>
                <c:pt idx="3">
                  <c:v>#N/A</c:v>
                </c:pt>
                <c:pt idx="4">
                  <c:v>278</c:v>
                </c:pt>
                <c:pt idx="5">
                  <c:v>#N/A</c:v>
                </c:pt>
                <c:pt idx="6">
                  <c:v>#N/A</c:v>
                </c:pt>
                <c:pt idx="7">
                  <c:v>309</c:v>
                </c:pt>
                <c:pt idx="8">
                  <c:v>#N/A</c:v>
                </c:pt>
                <c:pt idx="9">
                  <c:v>#N/A</c:v>
                </c:pt>
                <c:pt idx="10">
                  <c:v>271</c:v>
                </c:pt>
                <c:pt idx="11">
                  <c:v>#N/A</c:v>
                </c:pt>
                <c:pt idx="12">
                  <c:v>#N/A</c:v>
                </c:pt>
                <c:pt idx="13">
                  <c:v>236</c:v>
                </c:pt>
                <c:pt idx="14">
                  <c:v>#N/A</c:v>
                </c:pt>
              </c:numCache>
            </c:numRef>
          </c:val>
          <c:smooth val="0"/>
          <c:extLst>
            <c:ext xmlns:c16="http://schemas.microsoft.com/office/drawing/2014/chart" uri="{C3380CC4-5D6E-409C-BE32-E72D297353CC}">
              <c16:uniqueId val="{00000008-D371-4EAC-B806-A5AC23508F3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5547</c:v>
                </c:pt>
                <c:pt idx="5">
                  <c:v>5616</c:v>
                </c:pt>
                <c:pt idx="8">
                  <c:v>5255</c:v>
                </c:pt>
                <c:pt idx="11">
                  <c:v>4912</c:v>
                </c:pt>
                <c:pt idx="14">
                  <c:v>5292</c:v>
                </c:pt>
              </c:numCache>
            </c:numRef>
          </c:val>
          <c:extLst>
            <c:ext xmlns:c16="http://schemas.microsoft.com/office/drawing/2014/chart" uri="{C3380CC4-5D6E-409C-BE32-E72D297353CC}">
              <c16:uniqueId val="{00000000-1D42-4B16-8BC5-81CC952D1C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536</c:v>
                </c:pt>
                <c:pt idx="5">
                  <c:v>472</c:v>
                </c:pt>
                <c:pt idx="8">
                  <c:v>430</c:v>
                </c:pt>
                <c:pt idx="11">
                  <c:v>428</c:v>
                </c:pt>
                <c:pt idx="14">
                  <c:v>453</c:v>
                </c:pt>
              </c:numCache>
            </c:numRef>
          </c:val>
          <c:extLst>
            <c:ext xmlns:c16="http://schemas.microsoft.com/office/drawing/2014/chart" uri="{C3380CC4-5D6E-409C-BE32-E72D297353CC}">
              <c16:uniqueId val="{00000001-1D42-4B16-8BC5-81CC952D1C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2555</c:v>
                </c:pt>
                <c:pt idx="5">
                  <c:v>2622</c:v>
                </c:pt>
                <c:pt idx="8">
                  <c:v>2966</c:v>
                </c:pt>
                <c:pt idx="11">
                  <c:v>3317</c:v>
                </c:pt>
                <c:pt idx="14">
                  <c:v>3468</c:v>
                </c:pt>
              </c:numCache>
            </c:numRef>
          </c:val>
          <c:extLst>
            <c:ext xmlns:c16="http://schemas.microsoft.com/office/drawing/2014/chart" uri="{C3380CC4-5D6E-409C-BE32-E72D297353CC}">
              <c16:uniqueId val="{00000002-1D42-4B16-8BC5-81CC952D1C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42-4B16-8BC5-81CC952D1C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42-4B16-8BC5-81CC952D1C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42-4B16-8BC5-81CC952D1C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460</c:v>
                </c:pt>
                <c:pt idx="3">
                  <c:v>456</c:v>
                </c:pt>
                <c:pt idx="6">
                  <c:v>450</c:v>
                </c:pt>
                <c:pt idx="9">
                  <c:v>430</c:v>
                </c:pt>
                <c:pt idx="12">
                  <c:v>450</c:v>
                </c:pt>
              </c:numCache>
            </c:numRef>
          </c:val>
          <c:extLst>
            <c:ext xmlns:c16="http://schemas.microsoft.com/office/drawing/2014/chart" uri="{C3380CC4-5D6E-409C-BE32-E72D297353CC}">
              <c16:uniqueId val="{00000006-1D42-4B16-8BC5-81CC952D1C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376</c:v>
                </c:pt>
                <c:pt idx="3">
                  <c:v>336</c:v>
                </c:pt>
                <c:pt idx="6">
                  <c:v>310</c:v>
                </c:pt>
                <c:pt idx="9">
                  <c:v>285</c:v>
                </c:pt>
                <c:pt idx="12">
                  <c:v>246</c:v>
                </c:pt>
              </c:numCache>
            </c:numRef>
          </c:val>
          <c:extLst>
            <c:ext xmlns:c16="http://schemas.microsoft.com/office/drawing/2014/chart" uri="{C3380CC4-5D6E-409C-BE32-E72D297353CC}">
              <c16:uniqueId val="{00000007-1D42-4B16-8BC5-81CC952D1C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1436</c:v>
                </c:pt>
                <c:pt idx="3">
                  <c:v>1789</c:v>
                </c:pt>
                <c:pt idx="6">
                  <c:v>1751</c:v>
                </c:pt>
                <c:pt idx="9">
                  <c:v>1739</c:v>
                </c:pt>
                <c:pt idx="12">
                  <c:v>1718</c:v>
                </c:pt>
              </c:numCache>
            </c:numRef>
          </c:val>
          <c:extLst>
            <c:ext xmlns:c16="http://schemas.microsoft.com/office/drawing/2014/chart" uri="{C3380CC4-5D6E-409C-BE32-E72D297353CC}">
              <c16:uniqueId val="{00000008-1D42-4B16-8BC5-81CC952D1C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44</c:v>
                </c:pt>
                <c:pt idx="3">
                  <c:v>32</c:v>
                </c:pt>
                <c:pt idx="6">
                  <c:v>21</c:v>
                </c:pt>
                <c:pt idx="9">
                  <c:v>10</c:v>
                </c:pt>
                <c:pt idx="12">
                  <c:v>0</c:v>
                </c:pt>
              </c:numCache>
            </c:numRef>
          </c:val>
          <c:extLst>
            <c:ext xmlns:c16="http://schemas.microsoft.com/office/drawing/2014/chart" uri="{C3380CC4-5D6E-409C-BE32-E72D297353CC}">
              <c16:uniqueId val="{00000009-1D42-4B16-8BC5-81CC952D1C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6819</c:v>
                </c:pt>
                <c:pt idx="3">
                  <c:v>6324</c:v>
                </c:pt>
                <c:pt idx="6">
                  <c:v>5956</c:v>
                </c:pt>
                <c:pt idx="9">
                  <c:v>5656</c:v>
                </c:pt>
                <c:pt idx="12">
                  <c:v>5817</c:v>
                </c:pt>
              </c:numCache>
            </c:numRef>
          </c:val>
          <c:extLst>
            <c:ext xmlns:c16="http://schemas.microsoft.com/office/drawing/2014/chart" uri="{C3380CC4-5D6E-409C-BE32-E72D297353CC}">
              <c16:uniqueId val="{0000000A-1D42-4B16-8BC5-81CC952D1CF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496</c:v>
                </c:pt>
                <c:pt idx="2">
                  <c:v>#N/A</c:v>
                </c:pt>
                <c:pt idx="3">
                  <c:v>#N/A</c:v>
                </c:pt>
                <c:pt idx="4">
                  <c:v>226</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D42-4B16-8BC5-81CC952D1CF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1000</c:v>
                </c:pt>
                <c:pt idx="1">
                  <c:v>1105</c:v>
                </c:pt>
                <c:pt idx="2">
                  <c:v>1180</c:v>
                </c:pt>
              </c:numCache>
            </c:numRef>
          </c:val>
          <c:extLst>
            <c:ext xmlns:c16="http://schemas.microsoft.com/office/drawing/2014/chart" uri="{C3380CC4-5D6E-409C-BE32-E72D297353CC}">
              <c16:uniqueId val="{00000000-F425-4C0C-8876-BF30F5C605A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834</c:v>
                </c:pt>
                <c:pt idx="1">
                  <c:v>834</c:v>
                </c:pt>
                <c:pt idx="2">
                  <c:v>842</c:v>
                </c:pt>
              </c:numCache>
            </c:numRef>
          </c:val>
          <c:extLst>
            <c:ext xmlns:c16="http://schemas.microsoft.com/office/drawing/2014/chart" uri="{C3380CC4-5D6E-409C-BE32-E72D297353CC}">
              <c16:uniqueId val="{00000001-F425-4C0C-8876-BF30F5C605A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1085</c:v>
                </c:pt>
                <c:pt idx="1">
                  <c:v>1336</c:v>
                </c:pt>
                <c:pt idx="2">
                  <c:v>1396</c:v>
                </c:pt>
              </c:numCache>
            </c:numRef>
          </c:val>
          <c:extLst>
            <c:ext xmlns:c16="http://schemas.microsoft.com/office/drawing/2014/chart" uri="{C3380CC4-5D6E-409C-BE32-E72D297353CC}">
              <c16:uniqueId val="{00000002-F425-4C0C-8876-BF30F5C605A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{D572F767-2FAA-4F57-8DF8-6D7845598621}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2F1-47ED-9E09-D1CAF9882A9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{7CE2ACB8-1AD4-49C6-8957-703696F4E9C3}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2F1-47ED-9E09-D1CAF9882A9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{3F47003E-F6A5-46EF-A37E-BA16715ED5C9}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2F1-47ED-9E09-D1CAF9882A9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{5821A242-3AA1-4976-8651-7E52703C2A12}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2F1-47ED-9E09-D1CAF9882A9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{485CD92E-F3F7-4581-8F06-3998555144C2}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2F1-47ED-9E09-D1CAF9882A97}"/>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{2B76F153-6779-433C-8EC3-F0F10F4591BB}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2F1-47ED-9E09-D1CAF9882A9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{03796889-CC62-4C5D-93C9-BA8B479B8F0C}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2F1-47ED-9E09-D1CAF9882A9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{435CCDF2-6C28-4DFF-94DB-3D8F17618F85}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2F1-47ED-9E09-D1CAF9882A9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{0E413658-C506-41C0-8BD5-F19A6CC460FF}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2F1-47ED-9E09-D1CAF9882A9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50.6</c:v>
                </c:pt>
                <c:pt idx="8">
                  <c:v>52.7</c:v>
                </c:pt>
                <c:pt idx="16">
                  <c:v>54.3</c:v>
                </c:pt>
                <c:pt idx="24">
                  <c:v>56</c:v>
                </c:pt>
                <c:pt idx="32">
                  <c:v>55.9</c:v>
                </c:pt>
              </c:numCache>
            </c:numRef>
          </c:xVal>
          <c:yVal>
            <c:numRef>
              <c:f>公会計指標分析・財政指標組合せ分析表!$BP$51:$DC$51</c:f>
              <c:numCache>
                <c:formatCode>#,##0.0;"▲ "#,##0.0</c:formatCode>
                <c:ptCount val="40"/>
                <c:pt idx="0">
                  <c:v>27.6</c:v>
                </c:pt>
                <c:pt idx="8">
                  <c:v>12</c:v>
                </c:pt>
              </c:numCache>
            </c:numRef>
          </c:yVal>
          <c:smooth val="0"/>
          <c:extLst>
            <c:ext xmlns:c16="http://schemas.microsoft.com/office/drawing/2014/chart" uri="{C3380CC4-5D6E-409C-BE32-E72D297353CC}">
              <c16:uniqueId val="{00000009-B2F1-47ED-9E09-D1CAF9882A9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929628224196019E-2"/>
                  <c:y val="-4.5114315056352043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{E5E42B99-2A36-4DF4-A431-708331E4905A}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2F1-47ED-9E09-D1CAF9882A9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{7A30A027-3362-4D2F-8242-ED246F8DA457}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2F1-47ED-9E09-D1CAF9882A9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{8A84A3A9-1E76-446E-BED8-4E5B05672372}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2F1-47ED-9E09-D1CAF9882A9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{C86840D0-C202-4A09-9648-D9A29ADDC40C}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2F1-47ED-9E09-D1CAF9882A9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{AA776617-E236-47E6-BD3B-15476AE02201}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2F1-47ED-9E09-D1CAF9882A97}"/>
                </c:ext>
              </c:extLst>
            </c:dLbl>
            <c:dLbl>
              <c:idx val="8"/>
              <c:layout>
                <c:manualLayout>
                  <c:x val="-3.4101873076272299E-2"/>
                  <c:y val="-8.4363769155378313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{01EBB0FF-40FE-4C0C-B984-9B7A7B206648}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2F1-47ED-9E09-D1CAF9882A9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{A1CB8BF1-DC10-42D3-9BC0-EE5F53E51F1E}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2F1-47ED-9E09-D1CAF9882A9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{9CB1EDF8-4486-49EE-A9A2-CD05737AA04F}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2F1-47ED-9E09-D1CAF9882A9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{A66C786A-F13B-4A5C-A3C0-3DAD2CCE9245}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2F1-47ED-9E09-D1CAF9882A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2F1-47ED-9E09-D1CAF9882A97}"/>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{25998441-4899-432E-9910-62272D0724F5}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D24-47E5-A4CC-5EA4AB062D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{0C1488EF-BC80-4D2E-A382-EA887FFD929B}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24-47E5-A4CC-5EA4AB062D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{50EF97C7-35B7-46E8-9698-6A4886FB73CD}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24-47E5-A4CC-5EA4AB062D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{F2194CD8-05D1-402D-9E17-2B1B581A0EC4}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24-47E5-A4CC-5EA4AB062D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{763DD218-DA3A-4801-B888-81ED39C3C22E}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24-47E5-A4CC-5EA4AB062D3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{A5E86187-178F-4654-B48E-A39875181D59}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D24-47E5-A4CC-5EA4AB062D3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{A14CE389-E71F-44C3-952D-ECC09D9DA377}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D24-47E5-A4CC-5EA4AB062D3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{E1C2FF74-AB7E-4521-9E68-0431885FCC7F}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D24-47E5-A4CC-5EA4AB062D3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{B1230E79-1E7E-4A60-9D92-8E5F386DA364}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D24-47E5-A4CC-5EA4AB062D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13.5</c:v>
                </c:pt>
                <c:pt idx="8">
                  <c:v>13.9</c:v>
                </c:pt>
                <c:pt idx="16">
                  <c:v>14.3</c:v>
                </c:pt>
                <c:pt idx="24">
                  <c:v>14.6</c:v>
                </c:pt>
                <c:pt idx="32">
                  <c:v>13.7</c:v>
                </c:pt>
              </c:numCache>
            </c:numRef>
          </c:xVal>
          <c:yVal>
            <c:numRef>
              <c:f>公会計指標分析・財政指標組合せ分析表!$BP$73:$DC$73</c:f>
              <c:numCache>
                <c:formatCode>#,##0.0;"▲ "#,##0.0</c:formatCode>
                <c:ptCount val="40"/>
                <c:pt idx="0">
                  <c:v>27.6</c:v>
                </c:pt>
                <c:pt idx="8">
                  <c:v>12</c:v>
                </c:pt>
              </c:numCache>
            </c:numRef>
          </c:yVal>
          <c:smooth val="0"/>
          <c:extLst>
            <c:ext xmlns:c16="http://schemas.microsoft.com/office/drawing/2014/chart" uri="{C3380CC4-5D6E-409C-BE32-E72D297353CC}">
              <c16:uniqueId val="{00000009-3D24-47E5-A4CC-5EA4AB062D3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2944134870748808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{94834B37-3ED3-4328-B52B-A151FC92999F}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D24-47E5-A4CC-5EA4AB062D3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{2B434539-F575-41FA-A5DB-55A65352847A}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24-47E5-A4CC-5EA4AB062D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{A73E007D-ED00-4C9C-95B7-347E813ADE67}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24-47E5-A4CC-5EA4AB062D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{A6081AEC-24B9-4E9B-BAE7-6EEEA1EDD564}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24-47E5-A4CC-5EA4AB062D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{858C5F22-412D-4158-B1E5-B70FFE428A71}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24-47E5-A4CC-5EA4AB062D30}"/>
                </c:ext>
              </c:extLst>
            </c:dLbl>
            <c:dLbl>
              <c:idx val="8"/>
              <c:layout>
                <c:manualLayout>
                  <c:x val="-4.0196550579402496E-2"/>
                  <c:y val="-0.11681360525019745"/>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{5D8AB313-5D4B-44AC-AF47-3F0465536526}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D24-47E5-A4CC-5EA4AB062D30}"/>
                </c:ext>
              </c:extLst>
            </c:dLbl>
            <c:dLbl>
              <c:idx val="16"/>
              <c:layout>
                <c:manualLayout>
                  <c:x val="-3.1570342725075584E-2"/>
                  <c:y val="-1.3932223079963333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{0E5379A0-AF43-4B28-A0B2-43D5E84180B2}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D24-47E5-A4CC-5EA4AB062D30}"/>
                </c:ext>
              </c:extLst>
            </c:dLbl>
            <c:dLbl>
              <c:idx val="24"/>
              <c:layout>
                <c:manualLayout>
                  <c:x val="-3.1570342725075584E-2"/>
                  <c:y val="-8.784121180321760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{770C58F5-AE23-4C77-A2E4-E3B7C47EC7F6}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D24-47E5-A4CC-5EA4AB062D30}"/>
                </c:ext>
              </c:extLst>
            </c:dLbl>
            <c:dLbl>
              <c:idx val="32"/>
              <c:layout>
                <c:manualLayout>
                  <c:x val="-3.1570342725075584E-2"/>
                  <c:y val="-4.999976025870143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{6E81C390-4FFD-4C1E-AC95-008AF2B8815D}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D24-47E5-A4CC-5EA4AB062D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D24-47E5-A4CC-5EA4AB062D30}"/>
            </c:ext>
          </c:extLst>
        </c:ser>
        <c:dLbls>
          <c:showLegendKey val="0"/>
          <c:showVal val="1"/>
          <c:showCatName val="0"/>
          <c:showSerName val="0"/>
          <c:showPercent val="0"/>
          <c:showBubbleSize val="0"/>
        </c:dLbls>
        <c:axId val="84219776"/>
        <c:axId val="84234240"/>
      </c:scatterChart>
      <c:valAx>
        <c:axId val="84219776"/>
        <c:scaling>
          <c:orientation val="maxMin"/>
          <c:max val="15"/>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北海道利尻富士町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の比率が高いが、これは過疎債や辺地債を多く活用しているため、償還期間が短くなっているため元利償還金が高い水準で推移しているもので、過疎債、辺地債の活用により算入公債費の額も高くなっている。</a:t>
          </a:r>
          <a:endParaRPr lang="ja-JP" altLang="ja-JP" sz="1400">
            <a:effectLst/>
          </a:endParaRPr>
        </a:p>
        <a:p>
          <a:r>
            <a:rPr kumimoji="1" lang="ja-JP" altLang="ja-JP" sz="1100">
              <a:solidFill>
                <a:schemeClr val="dk1"/>
              </a:solidFill>
              <a:effectLst/>
              <a:latin typeface="+mn-lt"/>
              <a:ea typeface="+mn-ea"/>
              <a:cs typeface="+mn-cs"/>
            </a:rPr>
            <a:t>　今後もこの傾向は続くと考えているが、計画的な事業の実施はもとより、事業の重点化を推進し、起債発行額及び元利償還金の抑制を図っていく。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満期一括償還地方債を活用していない。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北海道利尻富士町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発行額の抑制等により、年々地方債残高は減少しており、増加傾向にあった公営企業債等繰入見込額も減少傾向にある。債務負担行為に基づく支出予定額は毎年償還を終え減少傾向にあるため、今後も計画的な事業の推進等により、地方債残高の抑制を積極的に図っていく。</a:t>
          </a:r>
          <a:endParaRPr lang="ja-JP" altLang="ja-JP" sz="1400">
            <a:effectLst/>
          </a:endParaRPr>
        </a:p>
        <a:p>
          <a:r>
            <a:rPr kumimoji="1" lang="ja-JP" altLang="ja-JP" sz="1100">
              <a:solidFill>
                <a:schemeClr val="dk1"/>
              </a:solidFill>
              <a:effectLst/>
              <a:latin typeface="+mn-lt"/>
              <a:ea typeface="+mn-ea"/>
              <a:cs typeface="+mn-cs"/>
            </a:rPr>
            <a:t>　一方、近年は基金の積立を定期的に実施できたため、充当可能基金が増加しており、基準財政需要額算入見込額が増加し、将来負担比率が減少に転じ、算定されていないが、今後も財政運営の適正化を図り数値の改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北海道利尻富士町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a:effectLst/>
          </a:endParaRPr>
        </a:p>
        <a:p>
          <a:r>
            <a:rPr kumimoji="1" lang="ja-JP" altLang="ja-JP" sz="1100">
              <a:solidFill>
                <a:schemeClr val="dk1"/>
              </a:solidFill>
              <a:effectLst/>
              <a:latin typeface="+mn-lt"/>
              <a:ea typeface="+mn-ea"/>
              <a:cs typeface="+mn-cs"/>
            </a:rPr>
            <a:t>ふるさと納税寄付金増によるふるさと利尻富士応援基金の増、財政調整基金への積立により、前年から</a:t>
          </a:r>
          <a:r>
            <a:rPr kumimoji="1" lang="en-US" altLang="ja-JP" sz="1100">
              <a:solidFill>
                <a:schemeClr val="dk1"/>
              </a:solidFill>
              <a:effectLst/>
              <a:latin typeface="+mn-lt"/>
              <a:ea typeface="+mn-ea"/>
              <a:cs typeface="+mn-cs"/>
            </a:rPr>
            <a:t>143</a:t>
          </a:r>
          <a:r>
            <a:rPr kumimoji="1" lang="ja-JP" altLang="ja-JP" sz="1100">
              <a:solidFill>
                <a:schemeClr val="dk1"/>
              </a:solidFill>
              <a:effectLst/>
              <a:latin typeface="+mn-lt"/>
              <a:ea typeface="+mn-ea"/>
              <a:cs typeface="+mn-cs"/>
            </a:rPr>
            <a:t>百万の増となった。</a:t>
          </a:r>
          <a:endParaRPr lang="ja-JP" altLang="ja-JP">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a:effectLst/>
          </a:endParaRPr>
        </a:p>
        <a:p>
          <a:r>
            <a:rPr kumimoji="1" lang="ja-JP" altLang="ja-JP" sz="1100">
              <a:solidFill>
                <a:schemeClr val="dk1"/>
              </a:solidFill>
              <a:effectLst/>
              <a:latin typeface="+mn-lt"/>
              <a:ea typeface="+mn-ea"/>
              <a:cs typeface="+mn-cs"/>
            </a:rPr>
            <a:t>老朽化施設の更新や、近年増えている災害等に備えるため、計画的に積み立てていく。</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公共施設整備基金：老朽化が進む公共施設の修繕、建替え等に備える</a:t>
          </a:r>
          <a:endParaRPr lang="ja-JP" altLang="ja-JP" sz="1400">
            <a:effectLst/>
          </a:endParaRPr>
        </a:p>
        <a:p>
          <a:r>
            <a:rPr kumimoji="1" lang="ja-JP" altLang="ja-JP" sz="1100">
              <a:solidFill>
                <a:schemeClr val="dk1"/>
              </a:solidFill>
              <a:effectLst/>
              <a:latin typeface="+mn-lt"/>
              <a:ea typeface="+mn-ea"/>
              <a:cs typeface="+mn-cs"/>
            </a:rPr>
            <a:t>ふるさと利尻富士応援基金：ふるさと納税の寄付金を積立し、寄付の際に希望された用途で充当し町の発展・推進を図る　　</a:t>
          </a:r>
          <a:endParaRPr lang="ja-JP" altLang="ja-JP" sz="1400">
            <a:effectLst/>
          </a:endParaRPr>
        </a:p>
        <a:p>
          <a:r>
            <a:rPr kumimoji="1" lang="ja-JP" altLang="ja-JP" sz="1100">
              <a:solidFill>
                <a:schemeClr val="dk1"/>
              </a:solidFill>
              <a:effectLst/>
              <a:latin typeface="+mn-lt"/>
              <a:ea typeface="+mn-ea"/>
              <a:cs typeface="+mn-cs"/>
            </a:rPr>
            <a:t>子ども・子育て応援基金：子どもを安心して産み育てる環境を整備する経費の財源とする</a:t>
          </a:r>
          <a:endParaRPr lang="ja-JP" altLang="ja-JP" sz="1400">
            <a:effectLst/>
          </a:endParaRPr>
        </a:p>
        <a:p>
          <a:r>
            <a:rPr kumimoji="1" lang="ja-JP" altLang="ja-JP" sz="1100">
              <a:solidFill>
                <a:schemeClr val="dk1"/>
              </a:solidFill>
              <a:effectLst/>
              <a:latin typeface="+mn-lt"/>
              <a:ea typeface="+mn-ea"/>
              <a:cs typeface="+mn-cs"/>
            </a:rPr>
            <a:t>役場庁舎維持補修基金：役場庁舎の適切な維持補修経費の財源として</a:t>
          </a:r>
          <a:endParaRPr lang="ja-JP" altLang="ja-JP" sz="1400">
            <a:effectLst/>
          </a:endParaRPr>
        </a:p>
        <a:p>
          <a:r>
            <a:rPr kumimoji="1" lang="ja-JP" altLang="ja-JP" sz="1100">
              <a:solidFill>
                <a:schemeClr val="dk1"/>
              </a:solidFill>
              <a:effectLst/>
              <a:latin typeface="+mn-lt"/>
              <a:ea typeface="+mn-ea"/>
              <a:cs typeface="+mn-cs"/>
            </a:rPr>
            <a:t>社会福祉事業基金：特別養護老人ホーム、デイサービスセンター、老人保健施設等の備品整備等財源として</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ふるさと利尻富士応援基金：ふるさと納税による基金への積み立て。</a:t>
          </a:r>
          <a:endParaRPr lang="ja-JP" altLang="ja-JP" sz="1400">
            <a:effectLst/>
          </a:endParaRPr>
        </a:p>
        <a:p>
          <a:r>
            <a:rPr kumimoji="1" lang="ja-JP" altLang="en-US" sz="1100">
              <a:solidFill>
                <a:schemeClr val="dk1"/>
              </a:solidFill>
              <a:effectLst/>
              <a:latin typeface="+mn-lt"/>
              <a:ea typeface="+mn-ea"/>
              <a:cs typeface="+mn-cs"/>
            </a:rPr>
            <a:t>社会福祉</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寄付金により</a:t>
          </a:r>
          <a:r>
            <a:rPr kumimoji="1" lang="ja-JP" altLang="ja-JP" sz="1100">
              <a:solidFill>
                <a:schemeClr val="dk1"/>
              </a:solidFill>
              <a:effectLst/>
              <a:latin typeface="+mn-lt"/>
              <a:ea typeface="+mn-ea"/>
              <a:cs typeface="+mn-cs"/>
            </a:rPr>
            <a:t>に特別養護老人ホーム、デイサービスセンター、老人保健施設等の備品整備等として</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公共施設整備基金：今後の施設大規模修繕、建替え（公民館、体育館等）に備え、計画的に積み立てていく。</a:t>
          </a:r>
          <a:endParaRPr lang="ja-JP" altLang="ja-JP" sz="1400">
            <a:effectLst/>
          </a:endParaRPr>
        </a:p>
        <a:p>
          <a:r>
            <a:rPr kumimoji="1" lang="ja-JP" altLang="ja-JP" sz="1100">
              <a:solidFill>
                <a:schemeClr val="dk1"/>
              </a:solidFill>
              <a:effectLst/>
              <a:latin typeface="+mn-lt"/>
              <a:ea typeface="+mn-ea"/>
              <a:cs typeface="+mn-cs"/>
            </a:rPr>
            <a:t>役場庁舎維持補修基金：今後の庁舎改修等に備え、計画的に積み立てていく。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利子、寄付金等</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百万円の積立て。</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近年増えている災害等に備えるため、計画的に積み立てていく。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今後の元利償還に備えて</a:t>
          </a:r>
          <a:r>
            <a:rPr kumimoji="1" lang="ja-JP" altLang="ja-JP" sz="1100">
              <a:solidFill>
                <a:schemeClr val="dk1"/>
              </a:solidFill>
              <a:effectLst/>
              <a:latin typeface="+mn-lt"/>
              <a:ea typeface="+mn-ea"/>
              <a:cs typeface="+mn-cs"/>
            </a:rPr>
            <a:t>利子、寄付金等</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百万円の積立て。</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施設の更新等により、地方債償還額の増加が見込まれるため、計画的に積み立てを行っていく。</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991EFB3-21C1-42C3-923B-89050DF970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B2561F0-E422-4B7E-8829-E52BB0BA03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C4D9D371-82ED-453B-82A8-6F5DD4FA233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953A7E27-4B20-4B9E-AF12-4C038B4A257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DDE69DBD-1D6E-450A-85B5-FC4351934CC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49FC94D0-94BE-4167-BF95-4D242B9111E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963184D8-855E-4E3A-82C2-C483C886660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C2FE715C-C206-4ECA-B26B-97CA7D06BCA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FB1F6E54-7D88-43A7-AE15-7825D029ECB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F0595825-9F64-49E0-9290-085364D60E7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B104C96F-84D3-4D00-A891-699544290DE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DBFA8ACA-F710-4B83-8AE1-FD7CF6644C2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北海道利尻富士町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9A481FD0-9A49-4D36-A646-45563BDCBF0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66CA6FE6-4E0D-4E8B-8A3C-C94D7CB4762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8D99F23D-EB7C-434F-992F-109C83FC519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B91D331F-F9B1-4F67-A2CA-316249528E8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82C8546A-DE37-41E9-9BC1-55F46309B1C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2D95A603-1FED-4E33-9F9F-8124B541314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2,194
2,185
105.62
6,054,879
5,881,985
169,454
2,502,888
5,817,209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21BA4914-42AA-4069-A8EC-9BCF8F28BEE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E8C6C5BC-D97B-44B3-9E97-95BC136554A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D34471E0-1727-482E-B086-A96B86614D0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C55D57E4-82BB-494B-8311-118CD56FCE1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C790D8BA-E107-4B80-AF0E-09A3362B685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488495A2-825B-4530-A6CD-8D139E7A357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8BAD6B65-C40B-4315-B60D-80302B13CF3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CAC4F674-89A7-40C7-9FDB-99BE38C3807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72F7ACBA-F883-4283-B28C-8AEF2E3D87E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9EF73668-677C-40AA-AD2D-2771276BAF1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CBD73841-AC80-4693-8210-C7B8B7868B3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11D14480-F3C5-4077-876B-52F61696E0A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89D943B1-BFEE-4907-8363-DE980528834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4CC4463B-23DE-4BD4-A1B0-719E64F9053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D725025D-43BD-42DC-A79B-E686BE671F1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E1AFED88-6D27-4495-A90B-A2DA547303B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58C83488-C5CE-42E6-B506-3E51AEECC87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7195E388-AEB8-4AD1-B99C-C973B7815A3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142EF457-1D3F-484C-97F7-CF8889E7CF4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A468AF6-D229-4570-A5A8-A665A5A349E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A98A3F7C-F8E4-4F80-B816-DA8449ED925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D7A4F29F-8745-40DB-9A54-5C85A3B7F09E}"/>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E0F7BC8A-1E71-4798-AB17-E37107930C9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43C43F9F-CA1A-46C1-85F8-1C39803D361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D3660C09-731B-4498-AE24-89D8FA372B6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96CFA645-20BA-4E2E-B739-0A0C49A89CA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BD973A79-C250-488E-B2A4-D5B00FD5D6E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F89AA60E-7615-4E20-8118-4D1226E96B2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40B5DC2F-7196-4CA7-85CC-90AA802B5EE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DAFD2DA-186E-4E33-AA7C-CAAA4347631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659A821-904A-4CD8-A503-2C1C88EC87D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5BEE6F7-778C-4A90-B0BB-85DA1D3E04C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D18AA6F4-5D64-4076-9190-EEE5979AB47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26186CE3-B8E6-4D88-8544-DBF7E6F0B77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F2CBF793-407C-45BE-8575-BDA27B33251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年度に策定した公共施設等総合管理計画において、公共施設等の保有面積を令和</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年度までに</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削減するという目標を掲げ、老朽化した施設の集約化・複合化や除却を進めている。有形固定資産減価償却率については、上昇傾向にあるものの、類似団体平均よりも低く、伸びも緩やかであり、これまでの取組の効果が表れていると考え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EA72E7F6-86AA-4962-82A9-4D335ACA156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A779383C-ACD9-41FA-99BA-18C1FAB129F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83946342-9E41-426E-A475-528ACFA4638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C790CADB-2F40-4B1C-9A43-D207258F9302}"/>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9" name="テキスト ボックス 58">
          <a:extLst>
            <a:ext uri="{FF2B5EF4-FFF2-40B4-BE49-F238E27FC236}">
              <a16:creationId xmlns:a16="http://schemas.microsoft.com/office/drawing/2014/main" id="{05A0D48A-A32E-40C6-BC27-8F2F600CE12E}"/>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BDFDF4E9-2398-42BD-BC4F-FEF46F680816}"/>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108DB710-05F4-46B9-90E6-DB574F2F8F18}"/>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A12B1838-0613-40C0-B6FC-6CD1C5BE5FB1}"/>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FC5E6A17-BC7F-4CB0-B0A5-B4AE0D3B64D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42649D20-EEBC-4885-8713-25B41D32E6DF}"/>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6F127A5E-0944-494B-B610-53F3090BD5CF}"/>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217406F1-07E8-4509-B1C2-31242AEED0D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6DE1876D-25A5-4663-B83C-3464EE51F22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1EBC6CA-8541-4CD7-B86C-FB5C3445AD1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69" name="直線コネクタ 68">
          <a:extLst>
            <a:ext uri="{FF2B5EF4-FFF2-40B4-BE49-F238E27FC236}">
              <a16:creationId xmlns:a16="http://schemas.microsoft.com/office/drawing/2014/main" id="{E9A84066-EF3B-41C3-A980-6E54C84E2DEF}"/>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0" name="有形固定資産減価償却率最小値テキスト">
          <a:extLst>
            <a:ext uri="{FF2B5EF4-FFF2-40B4-BE49-F238E27FC236}">
              <a16:creationId xmlns:a16="http://schemas.microsoft.com/office/drawing/2014/main" id="{3C0C18DD-77CD-461E-8167-E588A43EAFFC}"/>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1" name="直線コネクタ 70">
          <a:extLst>
            <a:ext uri="{FF2B5EF4-FFF2-40B4-BE49-F238E27FC236}">
              <a16:creationId xmlns:a16="http://schemas.microsoft.com/office/drawing/2014/main" id="{08847F02-4A85-4CB3-8ED0-BD43FDF25A57}"/>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2" name="有形固定資産減価償却率最大値テキスト">
          <a:extLst>
            <a:ext uri="{FF2B5EF4-FFF2-40B4-BE49-F238E27FC236}">
              <a16:creationId xmlns:a16="http://schemas.microsoft.com/office/drawing/2014/main" id="{4D65E4F0-1A26-4786-86F4-9250A3772916}"/>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3" name="直線コネクタ 72">
          <a:extLst>
            <a:ext uri="{FF2B5EF4-FFF2-40B4-BE49-F238E27FC236}">
              <a16:creationId xmlns:a16="http://schemas.microsoft.com/office/drawing/2014/main" id="{C2C0BFC2-DDC0-41A7-8792-133952799E54}"/>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4" name="有形固定資産減価償却率平均値テキスト">
          <a:extLst>
            <a:ext uri="{FF2B5EF4-FFF2-40B4-BE49-F238E27FC236}">
              <a16:creationId xmlns:a16="http://schemas.microsoft.com/office/drawing/2014/main" id="{D8D33B35-645D-45CA-AE83-D92151298106}"/>
            </a:ext>
          </a:extLst>
        </xdr:cNvPr>
        <xdr:cNvSpPr txBox="1"/>
      </xdr:nvSpPr>
      <xdr:spPr>
        <a:xfrm>
          <a:off x="4813300" y="5871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5" name="フローチャート: 判断 74">
          <a:extLst>
            <a:ext uri="{FF2B5EF4-FFF2-40B4-BE49-F238E27FC236}">
              <a16:creationId xmlns:a16="http://schemas.microsoft.com/office/drawing/2014/main" id="{464A22F7-EC6B-4C1F-BB8E-2EE25D9DA2B7}"/>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6" name="フローチャート: 判断 75">
          <a:extLst>
            <a:ext uri="{FF2B5EF4-FFF2-40B4-BE49-F238E27FC236}">
              <a16:creationId xmlns:a16="http://schemas.microsoft.com/office/drawing/2014/main" id="{DC0F2565-F5F6-41AC-80F4-10A48EC051A9}"/>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7" name="フローチャート: 判断 76">
          <a:extLst>
            <a:ext uri="{FF2B5EF4-FFF2-40B4-BE49-F238E27FC236}">
              <a16:creationId xmlns:a16="http://schemas.microsoft.com/office/drawing/2014/main" id="{E9B1ACCB-5082-4F77-BD28-10A6C7E2EA11}"/>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8" name="フローチャート: 判断 77">
          <a:extLst>
            <a:ext uri="{FF2B5EF4-FFF2-40B4-BE49-F238E27FC236}">
              <a16:creationId xmlns:a16="http://schemas.microsoft.com/office/drawing/2014/main" id="{CCF69965-07ED-48C3-9622-C77F59950413}"/>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79" name="フローチャート: 判断 78">
          <a:extLst>
            <a:ext uri="{FF2B5EF4-FFF2-40B4-BE49-F238E27FC236}">
              <a16:creationId xmlns:a16="http://schemas.microsoft.com/office/drawing/2014/main" id="{C4C1F3F7-1EA6-47BB-BA2B-B10BB155ADEB}"/>
            </a:ext>
          </a:extLst>
        </xdr:cNvPr>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BD6C624-330A-4A3E-BC21-2F9387ABDF1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109DB0C6-4579-40B1-A8E2-D8941326FFF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4C68CBC5-856A-49E0-A1C2-CE35E425C28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EA12EB2F-FB94-445F-83C0-7D4CF6CFEE5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D624D0B-2D9D-4337-AD4E-755ED9D6AAA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105156</xdr:rowOff>
    </xdr:from>
    <xdr:to>
      <xdr:col>23</xdr:col>
      <xdr:colOff>136525</xdr:colOff>
      <xdr:row>29</xdr:row>
      <xdr:rowOff>35306</xdr:rowOff>
    </xdr:to>
    <xdr:sp macro="" textlink="">
      <xdr:nvSpPr>
        <xdr:cNvPr id="85" name="楕円 84">
          <a:extLst>
            <a:ext uri="{FF2B5EF4-FFF2-40B4-BE49-F238E27FC236}">
              <a16:creationId xmlns:a16="http://schemas.microsoft.com/office/drawing/2014/main" id="{0D318CBD-CB5A-4E87-A5D2-F214F27318BB}"/>
            </a:ext>
          </a:extLst>
        </xdr:cNvPr>
        <xdr:cNvSpPr/>
      </xdr:nvSpPr>
      <xdr:spPr>
        <a:xfrm>
          <a:off x="4711700" y="567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128033</xdr:rowOff>
    </xdr:from>
    <xdr:ext cx="405111" cy="259045"/>
    <xdr:sp macro="" textlink="">
      <xdr:nvSpPr>
        <xdr:cNvPr id="86" name="有形固定資産減価償却率該当値テキスト">
          <a:extLst>
            <a:ext uri="{FF2B5EF4-FFF2-40B4-BE49-F238E27FC236}">
              <a16:creationId xmlns:a16="http://schemas.microsoft.com/office/drawing/2014/main" id="{D4A17DB0-5EA6-4DC0-B76B-39CE4D705551}"/>
            </a:ext>
          </a:extLst>
        </xdr:cNvPr>
        <xdr:cNvSpPr txBox="1"/>
      </xdr:nvSpPr>
      <xdr:spPr>
        <a:xfrm>
          <a:off x="4813300" y="5528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107315</xdr:rowOff>
    </xdr:from>
    <xdr:to>
      <xdr:col>19</xdr:col>
      <xdr:colOff>187325</xdr:colOff>
      <xdr:row>29</xdr:row>
      <xdr:rowOff>37465</xdr:rowOff>
    </xdr:to>
    <xdr:sp macro="" textlink="">
      <xdr:nvSpPr>
        <xdr:cNvPr id="87" name="楕円 86">
          <a:extLst>
            <a:ext uri="{FF2B5EF4-FFF2-40B4-BE49-F238E27FC236}">
              <a16:creationId xmlns:a16="http://schemas.microsoft.com/office/drawing/2014/main" id="{B3FA3F2D-27D5-4E6F-82C9-C0CB22F22564}"/>
            </a:ext>
          </a:extLst>
        </xdr:cNvPr>
        <xdr:cNvSpPr/>
      </xdr:nvSpPr>
      <xdr:spPr>
        <a:xfrm>
          <a:off x="40005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155956</xdr:rowOff>
    </xdr:from>
    <xdr:to>
      <xdr:col>23</xdr:col>
      <xdr:colOff>85725</xdr:colOff>
      <xdr:row>28</xdr:row>
      <xdr:rowOff>158115</xdr:rowOff>
    </xdr:to>
    <xdr:cxnSp macro="">
      <xdr:nvCxnSpPr>
        <xdr:cNvPr id="88" name="直線コネクタ 87">
          <a:extLst>
            <a:ext uri="{FF2B5EF4-FFF2-40B4-BE49-F238E27FC236}">
              <a16:creationId xmlns:a16="http://schemas.microsoft.com/office/drawing/2014/main" id="{16A70E6C-FFA9-4222-B606-71C3E54B368D}"/>
            </a:ext>
          </a:extLst>
        </xdr:cNvPr>
        <xdr:cNvCxnSpPr/>
      </xdr:nvCxnSpPr>
      <xdr:spPr>
        <a:xfrm flipV="1">
          <a:off x="4051300" y="5728081"/>
          <a:ext cx="7112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70612</xdr:rowOff>
    </xdr:from>
    <xdr:to>
      <xdr:col>15</xdr:col>
      <xdr:colOff>187325</xdr:colOff>
      <xdr:row>29</xdr:row>
      <xdr:rowOff>762</xdr:rowOff>
    </xdr:to>
    <xdr:sp macro="" textlink="">
      <xdr:nvSpPr>
        <xdr:cNvPr id="89" name="楕円 88">
          <a:extLst>
            <a:ext uri="{FF2B5EF4-FFF2-40B4-BE49-F238E27FC236}">
              <a16:creationId xmlns:a16="http://schemas.microsoft.com/office/drawing/2014/main" id="{6F0F9BBC-E11D-4D4B-947E-C69B3C8DC461}"/>
            </a:ext>
          </a:extLst>
        </xdr:cNvPr>
        <xdr:cNvSpPr/>
      </xdr:nvSpPr>
      <xdr:spPr>
        <a:xfrm>
          <a:off x="3238500" y="564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121412</xdr:rowOff>
    </xdr:from>
    <xdr:to>
      <xdr:col>19</xdr:col>
      <xdr:colOff>136525</xdr:colOff>
      <xdr:row>28</xdr:row>
      <xdr:rowOff>158115</xdr:rowOff>
    </xdr:to>
    <xdr:cxnSp macro="">
      <xdr:nvCxnSpPr>
        <xdr:cNvPr id="90" name="直線コネクタ 89">
          <a:extLst>
            <a:ext uri="{FF2B5EF4-FFF2-40B4-BE49-F238E27FC236}">
              <a16:creationId xmlns:a16="http://schemas.microsoft.com/office/drawing/2014/main" id="{6431142A-26B8-4345-A0A4-EB14BD16E608}"/>
            </a:ext>
          </a:extLst>
        </xdr:cNvPr>
        <xdr:cNvCxnSpPr/>
      </xdr:nvCxnSpPr>
      <xdr:spPr>
        <a:xfrm>
          <a:off x="3289300" y="5693537"/>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36068</xdr:rowOff>
    </xdr:from>
    <xdr:to>
      <xdr:col>11</xdr:col>
      <xdr:colOff>187325</xdr:colOff>
      <xdr:row>28</xdr:row>
      <xdr:rowOff>137668</xdr:rowOff>
    </xdr:to>
    <xdr:sp macro="" textlink="">
      <xdr:nvSpPr>
        <xdr:cNvPr id="91" name="楕円 90">
          <a:extLst>
            <a:ext uri="{FF2B5EF4-FFF2-40B4-BE49-F238E27FC236}">
              <a16:creationId xmlns:a16="http://schemas.microsoft.com/office/drawing/2014/main" id="{98602A45-D923-48ED-8C40-4A36B87160F4}"/>
            </a:ext>
          </a:extLst>
        </xdr:cNvPr>
        <xdr:cNvSpPr/>
      </xdr:nvSpPr>
      <xdr:spPr>
        <a:xfrm>
          <a:off x="2476500" y="560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86868</xdr:rowOff>
    </xdr:from>
    <xdr:to>
      <xdr:col>15</xdr:col>
      <xdr:colOff>136525</xdr:colOff>
      <xdr:row>28</xdr:row>
      <xdr:rowOff>121412</xdr:rowOff>
    </xdr:to>
    <xdr:cxnSp macro="">
      <xdr:nvCxnSpPr>
        <xdr:cNvPr id="92" name="直線コネクタ 91">
          <a:extLst>
            <a:ext uri="{FF2B5EF4-FFF2-40B4-BE49-F238E27FC236}">
              <a16:creationId xmlns:a16="http://schemas.microsoft.com/office/drawing/2014/main" id="{93F29F28-DFA8-4E3E-8D96-61B9B94FFC41}"/>
            </a:ext>
          </a:extLst>
        </xdr:cNvPr>
        <xdr:cNvCxnSpPr/>
      </xdr:nvCxnSpPr>
      <xdr:spPr>
        <a:xfrm>
          <a:off x="2527300" y="5658993"/>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162179</xdr:rowOff>
    </xdr:from>
    <xdr:to>
      <xdr:col>7</xdr:col>
      <xdr:colOff>187325</xdr:colOff>
      <xdr:row>28</xdr:row>
      <xdr:rowOff>92329</xdr:rowOff>
    </xdr:to>
    <xdr:sp macro="" textlink="">
      <xdr:nvSpPr>
        <xdr:cNvPr id="93" name="楕円 92">
          <a:extLst>
            <a:ext uri="{FF2B5EF4-FFF2-40B4-BE49-F238E27FC236}">
              <a16:creationId xmlns:a16="http://schemas.microsoft.com/office/drawing/2014/main" id="{A1FD4AB9-9D68-4243-94D1-DD27C7CCA7FB}"/>
            </a:ext>
          </a:extLst>
        </xdr:cNvPr>
        <xdr:cNvSpPr/>
      </xdr:nvSpPr>
      <xdr:spPr>
        <a:xfrm>
          <a:off x="1714500" y="556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41529</xdr:rowOff>
    </xdr:from>
    <xdr:to>
      <xdr:col>11</xdr:col>
      <xdr:colOff>136525</xdr:colOff>
      <xdr:row>28</xdr:row>
      <xdr:rowOff>86868</xdr:rowOff>
    </xdr:to>
    <xdr:cxnSp macro="">
      <xdr:nvCxnSpPr>
        <xdr:cNvPr id="94" name="直線コネクタ 93">
          <a:extLst>
            <a:ext uri="{FF2B5EF4-FFF2-40B4-BE49-F238E27FC236}">
              <a16:creationId xmlns:a16="http://schemas.microsoft.com/office/drawing/2014/main" id="{BB146D89-90D7-48F8-89DE-0C4BF54C3E2F}"/>
            </a:ext>
          </a:extLst>
        </xdr:cNvPr>
        <xdr:cNvCxnSpPr/>
      </xdr:nvCxnSpPr>
      <xdr:spPr>
        <a:xfrm>
          <a:off x="1765300" y="5613654"/>
          <a:ext cx="762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95" name="n_1aveValue有形固定資産減価償却率">
          <a:extLst>
            <a:ext uri="{FF2B5EF4-FFF2-40B4-BE49-F238E27FC236}">
              <a16:creationId xmlns:a16="http://schemas.microsoft.com/office/drawing/2014/main" id="{9689F9AD-74BF-4910-B178-B2DB60739B69}"/>
            </a:ext>
          </a:extLst>
        </xdr:cNvPr>
        <xdr:cNvSpPr txBox="1"/>
      </xdr:nvSpPr>
      <xdr:spPr>
        <a:xfrm>
          <a:off x="3836044" y="593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96" name="n_2aveValue有形固定資産減価償却率">
          <a:extLst>
            <a:ext uri="{FF2B5EF4-FFF2-40B4-BE49-F238E27FC236}">
              <a16:creationId xmlns:a16="http://schemas.microsoft.com/office/drawing/2014/main" id="{37C6D9CC-AFED-4FC7-8F65-EAB6F67A4013}"/>
            </a:ext>
          </a:extLst>
        </xdr:cNvPr>
        <xdr:cNvSpPr txBox="1"/>
      </xdr:nvSpPr>
      <xdr:spPr>
        <a:xfrm>
          <a:off x="3086744" y="5906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97" name="n_3aveValue有形固定資産減価償却率">
          <a:extLst>
            <a:ext uri="{FF2B5EF4-FFF2-40B4-BE49-F238E27FC236}">
              <a16:creationId xmlns:a16="http://schemas.microsoft.com/office/drawing/2014/main" id="{208B0D8F-826F-4A6D-9C29-982CC0D4F6EF}"/>
            </a:ext>
          </a:extLst>
        </xdr:cNvPr>
        <xdr:cNvSpPr txBox="1"/>
      </xdr:nvSpPr>
      <xdr:spPr>
        <a:xfrm>
          <a:off x="23247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98" name="n_4aveValue有形固定資産減価償却率">
          <a:extLst>
            <a:ext uri="{FF2B5EF4-FFF2-40B4-BE49-F238E27FC236}">
              <a16:creationId xmlns:a16="http://schemas.microsoft.com/office/drawing/2014/main" id="{706D06AB-3FA2-4705-8EB0-F34674719CEC}"/>
            </a:ext>
          </a:extLst>
        </xdr:cNvPr>
        <xdr:cNvSpPr txBox="1"/>
      </xdr:nvSpPr>
      <xdr:spPr>
        <a:xfrm>
          <a:off x="1562744" y="5862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53992</xdr:rowOff>
    </xdr:from>
    <xdr:ext cx="405111" cy="259045"/>
    <xdr:sp macro="" textlink="">
      <xdr:nvSpPr>
        <xdr:cNvPr id="99" name="n_1mainValue有形固定資産減価償却率">
          <a:extLst>
            <a:ext uri="{FF2B5EF4-FFF2-40B4-BE49-F238E27FC236}">
              <a16:creationId xmlns:a16="http://schemas.microsoft.com/office/drawing/2014/main" id="{5CDCF0AC-70B1-49D8-B894-C3C876977FF4}"/>
            </a:ext>
          </a:extLst>
        </xdr:cNvPr>
        <xdr:cNvSpPr txBox="1"/>
      </xdr:nvSpPr>
      <xdr:spPr>
        <a:xfrm>
          <a:off x="38360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17289</xdr:rowOff>
    </xdr:from>
    <xdr:ext cx="405111" cy="259045"/>
    <xdr:sp macro="" textlink="">
      <xdr:nvSpPr>
        <xdr:cNvPr id="100" name="n_2mainValue有形固定資産減価償却率">
          <a:extLst>
            <a:ext uri="{FF2B5EF4-FFF2-40B4-BE49-F238E27FC236}">
              <a16:creationId xmlns:a16="http://schemas.microsoft.com/office/drawing/2014/main" id="{FBFC0A3E-2E23-4E58-B85F-32B14857C5EA}"/>
            </a:ext>
          </a:extLst>
        </xdr:cNvPr>
        <xdr:cNvSpPr txBox="1"/>
      </xdr:nvSpPr>
      <xdr:spPr>
        <a:xfrm>
          <a:off x="3086744" y="541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154195</xdr:rowOff>
    </xdr:from>
    <xdr:ext cx="405111" cy="259045"/>
    <xdr:sp macro="" textlink="">
      <xdr:nvSpPr>
        <xdr:cNvPr id="101" name="n_3mainValue有形固定資産減価償却率">
          <a:extLst>
            <a:ext uri="{FF2B5EF4-FFF2-40B4-BE49-F238E27FC236}">
              <a16:creationId xmlns:a16="http://schemas.microsoft.com/office/drawing/2014/main" id="{76202F3F-261C-457E-A56E-6142C66AC608}"/>
            </a:ext>
          </a:extLst>
        </xdr:cNvPr>
        <xdr:cNvSpPr txBox="1"/>
      </xdr:nvSpPr>
      <xdr:spPr>
        <a:xfrm>
          <a:off x="2324744" y="538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108856</xdr:rowOff>
    </xdr:from>
    <xdr:ext cx="405111" cy="259045"/>
    <xdr:sp macro="" textlink="">
      <xdr:nvSpPr>
        <xdr:cNvPr id="102" name="n_4mainValue有形固定資産減価償却率">
          <a:extLst>
            <a:ext uri="{FF2B5EF4-FFF2-40B4-BE49-F238E27FC236}">
              <a16:creationId xmlns:a16="http://schemas.microsoft.com/office/drawing/2014/main" id="{688AA861-5212-4CF7-908E-4FAC8232E9C7}"/>
            </a:ext>
          </a:extLst>
        </xdr:cNvPr>
        <xdr:cNvSpPr txBox="1"/>
      </xdr:nvSpPr>
      <xdr:spPr>
        <a:xfrm>
          <a:off x="1562744" y="533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D926A0A-FC5A-4474-A09F-59F4C9B8D3F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1455B493-1FFA-4242-B80E-51076DFF73E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45E30683-A1B1-4467-A2DF-233F5B19DB1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37C5BC81-6383-4500-9101-A98E7ABAFC1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2C5C17F0-0972-42B2-B7D8-8A5815F9539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89F6F4DC-0C9C-441D-BB25-585D400D5D0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C1A0F249-4CD4-4654-B7FA-1BA8F83F2D8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E10EB08D-4709-451B-B870-8CD926DDF73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C2ABF33A-62A7-4988-891B-EB7EABCE696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A6A84FCD-265F-4AB9-903D-9DE90BD960A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612E09FC-C208-44B9-B923-1EB822E6278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19FCC203-7088-4D2F-AB3A-F93ED97AC9C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C511BF18-9AD7-4F34-87B2-B18053E46CF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債務償還比率は類似団体平均を上回っているが、</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年度をピークに減少傾向である。地方債残高は減少していく見込みであるが、税等歳入増加もあまり見込めないため、引き続き将来負担額を膨らませないよう取り組んでいく。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8F4B10AD-0AAE-498B-9849-55D224E1B97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51097775-CC0F-4EEE-84BC-C9EBCA5181C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13630AEC-72C3-41E8-AFB2-671178B41DF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4B68494A-A967-400C-8508-85CAA01E3FB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a:extLst>
            <a:ext uri="{FF2B5EF4-FFF2-40B4-BE49-F238E27FC236}">
              <a16:creationId xmlns:a16="http://schemas.microsoft.com/office/drawing/2014/main" id="{ED42F782-C8F1-4FA7-854A-EE6CD003C369}"/>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24FC1791-CBD8-442E-8CF8-8E93AD3E237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5BB0A0CF-D967-457F-9D6A-508C4E4660F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9FF24C10-3F7A-4897-9B09-DA3CB900ECF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7D1F928B-B4F5-46FD-80C7-1EAB4809F29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DE64BA6E-CDCC-4ECA-B54E-1379F2E9975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4DEA819A-7286-47FA-B77C-879F1E031F4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58B5B622-C9FB-44C5-9B96-556AE6D3E76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0E1208EA-ACC1-4E9F-9DC1-9F3E12CD419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186E0120-F44C-4B99-99DF-01C7FC131BA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CA3ED470-AE46-4E06-B8EB-EB6DF5F2F11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1" name="直線コネクタ 130">
          <a:extLst>
            <a:ext uri="{FF2B5EF4-FFF2-40B4-BE49-F238E27FC236}">
              <a16:creationId xmlns:a16="http://schemas.microsoft.com/office/drawing/2014/main" id="{B92CA4F3-BC76-4C11-A3C7-54C15B448ADB}"/>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2" name="債務償還比率最小値テキスト">
          <a:extLst>
            <a:ext uri="{FF2B5EF4-FFF2-40B4-BE49-F238E27FC236}">
              <a16:creationId xmlns:a16="http://schemas.microsoft.com/office/drawing/2014/main" id="{B5FCC3A7-2F02-4DE8-9A86-5E3EE7D1B5D2}"/>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3" name="直線コネクタ 132">
          <a:extLst>
            <a:ext uri="{FF2B5EF4-FFF2-40B4-BE49-F238E27FC236}">
              <a16:creationId xmlns:a16="http://schemas.microsoft.com/office/drawing/2014/main" id="{D05F12B9-9D94-475A-B2B0-17B4CE42C85B}"/>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12483CF6-B7F3-4F8A-BC92-43510A81D8D1}"/>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12CB65FF-8B3B-4105-890A-FCECC2DB607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36" name="債務償還比率平均値テキスト">
          <a:extLst>
            <a:ext uri="{FF2B5EF4-FFF2-40B4-BE49-F238E27FC236}">
              <a16:creationId xmlns:a16="http://schemas.microsoft.com/office/drawing/2014/main" id="{B144A82F-FD66-4313-80B5-22F617A9E6B6}"/>
            </a:ext>
          </a:extLst>
        </xdr:cNvPr>
        <xdr:cNvSpPr txBox="1"/>
      </xdr:nvSpPr>
      <xdr:spPr>
        <a:xfrm>
          <a:off x="14846300" y="5480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7" name="フローチャート: 判断 136">
          <a:extLst>
            <a:ext uri="{FF2B5EF4-FFF2-40B4-BE49-F238E27FC236}">
              <a16:creationId xmlns:a16="http://schemas.microsoft.com/office/drawing/2014/main" id="{AC746D22-3310-4335-9764-A755C6791820}"/>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38" name="フローチャート: 判断 137">
          <a:extLst>
            <a:ext uri="{FF2B5EF4-FFF2-40B4-BE49-F238E27FC236}">
              <a16:creationId xmlns:a16="http://schemas.microsoft.com/office/drawing/2014/main" id="{A6F6310D-40AE-4DD5-A806-1368950E1459}"/>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39" name="フローチャート: 判断 138">
          <a:extLst>
            <a:ext uri="{FF2B5EF4-FFF2-40B4-BE49-F238E27FC236}">
              <a16:creationId xmlns:a16="http://schemas.microsoft.com/office/drawing/2014/main" id="{CA040CB4-E881-4912-B516-284B8A920D56}"/>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0" name="フローチャート: 判断 139">
          <a:extLst>
            <a:ext uri="{FF2B5EF4-FFF2-40B4-BE49-F238E27FC236}">
              <a16:creationId xmlns:a16="http://schemas.microsoft.com/office/drawing/2014/main" id="{7E44DF81-E518-4AD2-8872-742BCAE19D55}"/>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1" name="フローチャート: 判断 140">
          <a:extLst>
            <a:ext uri="{FF2B5EF4-FFF2-40B4-BE49-F238E27FC236}">
              <a16:creationId xmlns:a16="http://schemas.microsoft.com/office/drawing/2014/main" id="{CC98E404-3971-4574-BEEE-056E35F82D02}"/>
            </a:ext>
          </a:extLst>
        </xdr:cNvPr>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348D59F-9E78-4FC1-813C-A9331E19593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8BE0A935-7644-46FF-847E-603FCF722C0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EA4A449-5C99-4E40-BEB2-8F75E28F3D5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C5FC42AA-56EE-4B02-B88D-DB615950978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26220F3-986C-43BA-AA68-F2CAB9B5E19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92213</xdr:rowOff>
    </xdr:from>
    <xdr:to>
      <xdr:col>76</xdr:col>
      <xdr:colOff>73025</xdr:colOff>
      <xdr:row>30</xdr:row>
      <xdr:rowOff>22363</xdr:rowOff>
    </xdr:to>
    <xdr:sp macro="" textlink="">
      <xdr:nvSpPr>
        <xdr:cNvPr id="147" name="楕円 146">
          <a:extLst>
            <a:ext uri="{FF2B5EF4-FFF2-40B4-BE49-F238E27FC236}">
              <a16:creationId xmlns:a16="http://schemas.microsoft.com/office/drawing/2014/main" id="{0365B194-DE41-4F5B-8F1E-506C4D96DB15}"/>
            </a:ext>
          </a:extLst>
        </xdr:cNvPr>
        <xdr:cNvSpPr/>
      </xdr:nvSpPr>
      <xdr:spPr>
        <a:xfrm>
          <a:off x="14744700" y="583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70640</xdr:rowOff>
    </xdr:from>
    <xdr:ext cx="469744" cy="259045"/>
    <xdr:sp macro="" textlink="">
      <xdr:nvSpPr>
        <xdr:cNvPr id="148" name="債務償還比率該当値テキスト">
          <a:extLst>
            <a:ext uri="{FF2B5EF4-FFF2-40B4-BE49-F238E27FC236}">
              <a16:creationId xmlns:a16="http://schemas.microsoft.com/office/drawing/2014/main" id="{8D37A722-0D29-4D26-9864-AFE9B01580C7}"/>
            </a:ext>
          </a:extLst>
        </xdr:cNvPr>
        <xdr:cNvSpPr txBox="1"/>
      </xdr:nvSpPr>
      <xdr:spPr>
        <a:xfrm>
          <a:off x="14846300" y="58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88614</xdr:rowOff>
    </xdr:from>
    <xdr:to>
      <xdr:col>72</xdr:col>
      <xdr:colOff>123825</xdr:colOff>
      <xdr:row>30</xdr:row>
      <xdr:rowOff>18764</xdr:rowOff>
    </xdr:to>
    <xdr:sp macro="" textlink="">
      <xdr:nvSpPr>
        <xdr:cNvPr id="149" name="楕円 148">
          <a:extLst>
            <a:ext uri="{FF2B5EF4-FFF2-40B4-BE49-F238E27FC236}">
              <a16:creationId xmlns:a16="http://schemas.microsoft.com/office/drawing/2014/main" id="{0D91C45D-2AA5-430F-B238-508DE20AEB22}"/>
            </a:ext>
          </a:extLst>
        </xdr:cNvPr>
        <xdr:cNvSpPr/>
      </xdr:nvSpPr>
      <xdr:spPr>
        <a:xfrm>
          <a:off x="14033500" y="583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139414</xdr:rowOff>
    </xdr:from>
    <xdr:to>
      <xdr:col>76</xdr:col>
      <xdr:colOff>22225</xdr:colOff>
      <xdr:row>29</xdr:row>
      <xdr:rowOff>143013</xdr:rowOff>
    </xdr:to>
    <xdr:cxnSp macro="">
      <xdr:nvCxnSpPr>
        <xdr:cNvPr id="150" name="直線コネクタ 149">
          <a:extLst>
            <a:ext uri="{FF2B5EF4-FFF2-40B4-BE49-F238E27FC236}">
              <a16:creationId xmlns:a16="http://schemas.microsoft.com/office/drawing/2014/main" id="{6446E16E-58D3-45F9-9FFD-404E62609B4C}"/>
            </a:ext>
          </a:extLst>
        </xdr:cNvPr>
        <xdr:cNvCxnSpPr/>
      </xdr:nvCxnSpPr>
      <xdr:spPr>
        <a:xfrm>
          <a:off x="14084300" y="5882989"/>
          <a:ext cx="7112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116681</xdr:rowOff>
    </xdr:from>
    <xdr:to>
      <xdr:col>68</xdr:col>
      <xdr:colOff>123825</xdr:colOff>
      <xdr:row>30</xdr:row>
      <xdr:rowOff>46831</xdr:rowOff>
    </xdr:to>
    <xdr:sp macro="" textlink="">
      <xdr:nvSpPr>
        <xdr:cNvPr id="151" name="楕円 150">
          <a:extLst>
            <a:ext uri="{FF2B5EF4-FFF2-40B4-BE49-F238E27FC236}">
              <a16:creationId xmlns:a16="http://schemas.microsoft.com/office/drawing/2014/main" id="{74C44C97-80A8-4596-B463-CBC3CBE32F79}"/>
            </a:ext>
          </a:extLst>
        </xdr:cNvPr>
        <xdr:cNvSpPr/>
      </xdr:nvSpPr>
      <xdr:spPr>
        <a:xfrm>
          <a:off x="13271500" y="586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139414</xdr:rowOff>
    </xdr:from>
    <xdr:to>
      <xdr:col>72</xdr:col>
      <xdr:colOff>73025</xdr:colOff>
      <xdr:row>29</xdr:row>
      <xdr:rowOff>167481</xdr:rowOff>
    </xdr:to>
    <xdr:cxnSp macro="">
      <xdr:nvCxnSpPr>
        <xdr:cNvPr id="152" name="直線コネクタ 151">
          <a:extLst>
            <a:ext uri="{FF2B5EF4-FFF2-40B4-BE49-F238E27FC236}">
              <a16:creationId xmlns:a16="http://schemas.microsoft.com/office/drawing/2014/main" id="{8AF53108-C67C-4FD8-9DD2-58AB369AEA21}"/>
            </a:ext>
          </a:extLst>
        </xdr:cNvPr>
        <xdr:cNvCxnSpPr/>
      </xdr:nvCxnSpPr>
      <xdr:spPr>
        <a:xfrm flipV="1">
          <a:off x="13322300" y="5882989"/>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133784</xdr:rowOff>
    </xdr:from>
    <xdr:to>
      <xdr:col>64</xdr:col>
      <xdr:colOff>123825</xdr:colOff>
      <xdr:row>31</xdr:row>
      <xdr:rowOff>63934</xdr:rowOff>
    </xdr:to>
    <xdr:sp macro="" textlink="">
      <xdr:nvSpPr>
        <xdr:cNvPr id="153" name="楕円 152">
          <a:extLst>
            <a:ext uri="{FF2B5EF4-FFF2-40B4-BE49-F238E27FC236}">
              <a16:creationId xmlns:a16="http://schemas.microsoft.com/office/drawing/2014/main" id="{AC0F2CC1-6FFB-401B-B48A-CB33EDD59A6E}"/>
            </a:ext>
          </a:extLst>
        </xdr:cNvPr>
        <xdr:cNvSpPr/>
      </xdr:nvSpPr>
      <xdr:spPr>
        <a:xfrm>
          <a:off x="12509500" y="604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167481</xdr:rowOff>
    </xdr:from>
    <xdr:to>
      <xdr:col>68</xdr:col>
      <xdr:colOff>73025</xdr:colOff>
      <xdr:row>31</xdr:row>
      <xdr:rowOff>13134</xdr:rowOff>
    </xdr:to>
    <xdr:cxnSp macro="">
      <xdr:nvCxnSpPr>
        <xdr:cNvPr id="154" name="直線コネクタ 153">
          <a:extLst>
            <a:ext uri="{FF2B5EF4-FFF2-40B4-BE49-F238E27FC236}">
              <a16:creationId xmlns:a16="http://schemas.microsoft.com/office/drawing/2014/main" id="{5E340178-E0C7-4DF8-9739-402AC5B4781A}"/>
            </a:ext>
          </a:extLst>
        </xdr:cNvPr>
        <xdr:cNvCxnSpPr/>
      </xdr:nvCxnSpPr>
      <xdr:spPr>
        <a:xfrm flipV="1">
          <a:off x="12560300" y="5911056"/>
          <a:ext cx="762000" cy="18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51753</xdr:rowOff>
    </xdr:from>
    <xdr:to>
      <xdr:col>60</xdr:col>
      <xdr:colOff>123825</xdr:colOff>
      <xdr:row>31</xdr:row>
      <xdr:rowOff>153353</xdr:rowOff>
    </xdr:to>
    <xdr:sp macro="" textlink="">
      <xdr:nvSpPr>
        <xdr:cNvPr id="155" name="楕円 154">
          <a:extLst>
            <a:ext uri="{FF2B5EF4-FFF2-40B4-BE49-F238E27FC236}">
              <a16:creationId xmlns:a16="http://schemas.microsoft.com/office/drawing/2014/main" id="{65FCB913-CBA0-422F-849D-2A3E6EEA3B97}"/>
            </a:ext>
          </a:extLst>
        </xdr:cNvPr>
        <xdr:cNvSpPr/>
      </xdr:nvSpPr>
      <xdr:spPr>
        <a:xfrm>
          <a:off x="11747500" y="6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13134</xdr:rowOff>
    </xdr:from>
    <xdr:to>
      <xdr:col>64</xdr:col>
      <xdr:colOff>73025</xdr:colOff>
      <xdr:row>31</xdr:row>
      <xdr:rowOff>102553</xdr:rowOff>
    </xdr:to>
    <xdr:cxnSp macro="">
      <xdr:nvCxnSpPr>
        <xdr:cNvPr id="156" name="直線コネクタ 155">
          <a:extLst>
            <a:ext uri="{FF2B5EF4-FFF2-40B4-BE49-F238E27FC236}">
              <a16:creationId xmlns:a16="http://schemas.microsoft.com/office/drawing/2014/main" id="{97F09E06-F14E-4846-89F6-95F49C8F5B84}"/>
            </a:ext>
          </a:extLst>
        </xdr:cNvPr>
        <xdr:cNvCxnSpPr/>
      </xdr:nvCxnSpPr>
      <xdr:spPr>
        <a:xfrm flipV="1">
          <a:off x="11798300" y="6099609"/>
          <a:ext cx="762000" cy="8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57" name="n_1aveValue債務償還比率">
          <a:extLst>
            <a:ext uri="{FF2B5EF4-FFF2-40B4-BE49-F238E27FC236}">
              <a16:creationId xmlns:a16="http://schemas.microsoft.com/office/drawing/2014/main" id="{48510403-CE55-4419-86E0-3582873F3099}"/>
            </a:ext>
          </a:extLst>
        </xdr:cNvPr>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8" name="n_2aveValue債務償還比率">
          <a:extLst>
            <a:ext uri="{FF2B5EF4-FFF2-40B4-BE49-F238E27FC236}">
              <a16:creationId xmlns:a16="http://schemas.microsoft.com/office/drawing/2014/main" id="{CF9845DD-E39A-4DB3-9B52-F2C996F6E5D2}"/>
            </a:ext>
          </a:extLst>
        </xdr:cNvPr>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9" name="n_3aveValue債務償還比率">
          <a:extLst>
            <a:ext uri="{FF2B5EF4-FFF2-40B4-BE49-F238E27FC236}">
              <a16:creationId xmlns:a16="http://schemas.microsoft.com/office/drawing/2014/main" id="{D89D5DD9-4912-4129-BE6A-4BC75A3294C8}"/>
            </a:ext>
          </a:extLst>
        </xdr:cNvPr>
        <xdr:cNvSpPr txBox="1"/>
      </xdr:nvSpPr>
      <xdr:spPr>
        <a:xfrm>
          <a:off x="12325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60" name="n_4aveValue債務償還比率">
          <a:extLst>
            <a:ext uri="{FF2B5EF4-FFF2-40B4-BE49-F238E27FC236}">
              <a16:creationId xmlns:a16="http://schemas.microsoft.com/office/drawing/2014/main" id="{8F39CAE5-C73E-4B8D-93CF-E16D062224AA}"/>
            </a:ext>
          </a:extLst>
        </xdr:cNvPr>
        <xdr:cNvSpPr txBox="1"/>
      </xdr:nvSpPr>
      <xdr:spPr>
        <a:xfrm>
          <a:off x="11563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9891</xdr:rowOff>
    </xdr:from>
    <xdr:ext cx="469744" cy="259045"/>
    <xdr:sp macro="" textlink="">
      <xdr:nvSpPr>
        <xdr:cNvPr id="161" name="n_1mainValue債務償還比率">
          <a:extLst>
            <a:ext uri="{FF2B5EF4-FFF2-40B4-BE49-F238E27FC236}">
              <a16:creationId xmlns:a16="http://schemas.microsoft.com/office/drawing/2014/main" id="{1A7BEDDD-DCC3-4138-A5F8-43772613B5AE}"/>
            </a:ext>
          </a:extLst>
        </xdr:cNvPr>
        <xdr:cNvSpPr txBox="1"/>
      </xdr:nvSpPr>
      <xdr:spPr>
        <a:xfrm>
          <a:off x="13836727" y="5924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37958</xdr:rowOff>
    </xdr:from>
    <xdr:ext cx="469744" cy="259045"/>
    <xdr:sp macro="" textlink="">
      <xdr:nvSpPr>
        <xdr:cNvPr id="162" name="n_2mainValue債務償還比率">
          <a:extLst>
            <a:ext uri="{FF2B5EF4-FFF2-40B4-BE49-F238E27FC236}">
              <a16:creationId xmlns:a16="http://schemas.microsoft.com/office/drawing/2014/main" id="{E7C74237-8367-4925-88C8-4A1999DD8C3D}"/>
            </a:ext>
          </a:extLst>
        </xdr:cNvPr>
        <xdr:cNvSpPr txBox="1"/>
      </xdr:nvSpPr>
      <xdr:spPr>
        <a:xfrm>
          <a:off x="13087427" y="595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55061</xdr:rowOff>
    </xdr:from>
    <xdr:ext cx="469744" cy="259045"/>
    <xdr:sp macro="" textlink="">
      <xdr:nvSpPr>
        <xdr:cNvPr id="163" name="n_3mainValue債務償還比率">
          <a:extLst>
            <a:ext uri="{FF2B5EF4-FFF2-40B4-BE49-F238E27FC236}">
              <a16:creationId xmlns:a16="http://schemas.microsoft.com/office/drawing/2014/main" id="{E0B9EB42-896D-4C9D-8949-08A4C60713F8}"/>
            </a:ext>
          </a:extLst>
        </xdr:cNvPr>
        <xdr:cNvSpPr txBox="1"/>
      </xdr:nvSpPr>
      <xdr:spPr>
        <a:xfrm>
          <a:off x="12325427" y="614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144480</xdr:rowOff>
    </xdr:from>
    <xdr:ext cx="469744" cy="259045"/>
    <xdr:sp macro="" textlink="">
      <xdr:nvSpPr>
        <xdr:cNvPr id="164" name="n_4mainValue債務償還比率">
          <a:extLst>
            <a:ext uri="{FF2B5EF4-FFF2-40B4-BE49-F238E27FC236}">
              <a16:creationId xmlns:a16="http://schemas.microsoft.com/office/drawing/2014/main" id="{80FE991E-3610-47FD-8B73-5CA78B0DF9AD}"/>
            </a:ext>
          </a:extLst>
        </xdr:cNvPr>
        <xdr:cNvSpPr txBox="1"/>
      </xdr:nvSpPr>
      <xdr:spPr>
        <a:xfrm>
          <a:off x="11563427" y="6230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33CD84C2-DEED-423B-820A-B703A880014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5144288F-B637-4543-8831-2EB43118B0C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B2CB25-5A76-40D0-BFB4-5D388A70E2B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10E7BCBF-0F91-4A8D-987C-FE98F1B392A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259D0ACC-A719-40C7-AC13-3C67CBB9FE3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11D59698-F6B2-4EE7-9F2E-2BBDB5C9752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348F7FE-A5D3-4929-B148-7375F03E421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6B717B3-84D5-4005-AC69-B5F3258E047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0665C62-C80B-44BC-A631-FFEDAD969BA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2110FB4-7DAE-4C83-B3BB-47E47D311A7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北海道利尻富士町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643CA12-13D1-4BE7-8F2C-125EA15882A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14D31B3-0374-4081-AC7B-F5CE728B2A8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B1A2D61-AB6A-44A8-BD9E-744E683EA74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57A1110-EADC-4F4D-845C-45C082A6FA8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E5A4606-23F2-464A-AC07-838580B02BE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F16ABD5-E6A0-4D4F-BB52-EEDD1278F80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2,194
2,185
105.62
6,054,879
5,881,985
169,454
2,502,888
5,817,209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1C204C9-823F-4281-8584-D1225D0B4FA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2647279-E02D-4CF7-8368-616E191728D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F71386F-523F-49B6-B5A2-0E195CCADE8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0F650B3-588B-4DF2-B49F-31C1FAC906B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5D3E0D6-17A4-4ED5-860A-ECB650C898D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DB4E7EF-6B31-4C08-B13E-45E8F81925E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D1CCF96-57C1-42A0-A8B0-25F87EA41C8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EB0004F-5A86-4C77-9F1E-7D133F82E76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4476A4E-9808-425E-AB1C-1231DCDF72A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5453D5C-7844-442B-8B92-FF5F804DE09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D1120FA-A89C-47D4-AAFE-DDC017B364F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55CA0DF-0689-4788-B541-2A3919D5CE1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3DE973C-4A25-4093-87C3-C28329CC670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FA58485-B92C-40F4-93C5-01DB04C31D6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D48A4C-5262-4B87-9F5B-1367A06EEA6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BCFEBBC-8AF2-4763-B305-E916540076B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79D2C05-B56F-464A-90A6-2FCF2FF74D7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F077F56-8613-4FDC-97BA-905B66673C5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B0C45A1-646B-42E5-86FE-CAC21E28835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2249B06-4BEE-45FD-8261-571D03DB3AA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E853617-3C3B-4982-8213-A7726AC0531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BFBA697-E744-4A63-BFBA-42243CB859B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DA2CE69-994F-4ED0-AB48-A9C0CC9FA75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53D5F50-CFF6-43AF-AE79-50A48AC1949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997B9D2-0C74-4A47-AAF7-39D34706A42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014CD11-6DF2-483A-BBC2-C4A36C62B93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793C4CF-4B80-4035-9858-C6CCFC681CB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2B79256-BB45-4E6E-8854-8553AE8F393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7579406-18DE-4AF8-BAE9-0A3925ACB07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940CECB-E820-4399-A90F-9C4000A1291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50F7052-4036-47ED-BD62-9E182E08A9C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5931DDF-D7FE-4F84-B3FB-6733547A523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BB8C6F2-ABF9-4D1B-82CA-72D7217A7CD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9D416A8-9768-40F6-B74C-A6F1F36B146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35A1A17-F7F7-4083-B306-F492E01A031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029D3E4-A457-4F71-9A20-87B196E5915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7A03828-9B68-4D88-9CF5-E151FA36EC6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41291A7-3F9B-42C7-90FA-E87F249C659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F022AD1-533D-4DE2-B714-E8F4347E0EC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1A35FFD-9272-400A-A830-3A574EDE84F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4304F2F-EC79-4568-BE09-D7E7F0C65C7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42D7FE8-74CD-4538-BBE0-12D6D3BB97A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5DA3C9B-CEB8-4301-A051-9E1C17B6C66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9435438-FAC4-4B2B-A61B-46441142B32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23C604F-CB12-4A83-8AF9-9451EAB0A20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292B98AD-DE2E-4C7A-9F00-F961CA7AB3C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451ECDDE-1810-40A9-8B66-7593A62CE9A6}"/>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A64D02EA-BC19-4B88-A579-54C18A4637CD}"/>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D65B4176-B5D0-4EAC-9669-E72BD9DE3794}"/>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D78A50A8-E869-42A4-8C16-AB97C854B50D}"/>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17E8265-187F-4D09-A979-75626582A5DF}"/>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45C1EA01-AAE0-4325-BFB5-28195F9F4B07}"/>
            </a:ext>
          </a:extLst>
        </xdr:cNvPr>
        <xdr:cNvSpPr txBox="1"/>
      </xdr:nvSpPr>
      <xdr:spPr>
        <a:xfrm>
          <a:off x="4673600" y="673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7C2A40E2-927B-4EFE-A410-486001EE4AEE}"/>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45660B50-799B-4DA3-B993-5EC3410F9E53}"/>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BED05255-DD50-42F3-8064-E58259F62812}"/>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D704BE19-9444-4327-A898-0387B1417CCA}"/>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2BE87347-0702-40D5-85E6-1DD80960241E}"/>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1C00041-6311-4972-A7AD-A146C9E0274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6240478-827D-467A-92E9-C6A9E92CCD9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2D00CC1-2F25-4D2B-AEBD-2A38337C735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AB2999C-F62A-414C-A418-C408B609679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E37F425-BF8B-45FF-9BB8-CB868F0C8DC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74" name="楕円 73">
          <a:extLst>
            <a:ext uri="{FF2B5EF4-FFF2-40B4-BE49-F238E27FC236}">
              <a16:creationId xmlns:a16="http://schemas.microsoft.com/office/drawing/2014/main" id="{F1A89F6C-56C6-4E57-95B0-0F7BB2ED8B10}"/>
            </a:ext>
          </a:extLst>
        </xdr:cNvPr>
        <xdr:cNvSpPr/>
      </xdr:nvSpPr>
      <xdr:spPr>
        <a:xfrm>
          <a:off x="45847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40113</xdr:rowOff>
    </xdr:from>
    <xdr:ext cx="405111" cy="259045"/>
    <xdr:sp macro="" textlink="">
      <xdr:nvSpPr>
        <xdr:cNvPr id="75" name="【道路】&#10;有形固定資産減価償却率該当値テキスト">
          <a:extLst>
            <a:ext uri="{FF2B5EF4-FFF2-40B4-BE49-F238E27FC236}">
              <a16:creationId xmlns:a16="http://schemas.microsoft.com/office/drawing/2014/main" id="{CD90002A-7E56-4C61-A568-1394E029FBEA}"/>
            </a:ext>
          </a:extLst>
        </xdr:cNvPr>
        <xdr:cNvSpPr txBox="1"/>
      </xdr:nvSpPr>
      <xdr:spPr>
        <a:xfrm>
          <a:off x="4673600" y="621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69487</xdr:rowOff>
    </xdr:from>
    <xdr:to>
      <xdr:col>20</xdr:col>
      <xdr:colOff>38100</xdr:colOff>
      <xdr:row>37</xdr:row>
      <xdr:rowOff>171087</xdr:rowOff>
    </xdr:to>
    <xdr:sp macro="" textlink="">
      <xdr:nvSpPr>
        <xdr:cNvPr id="76" name="楕円 75">
          <a:extLst>
            <a:ext uri="{FF2B5EF4-FFF2-40B4-BE49-F238E27FC236}">
              <a16:creationId xmlns:a16="http://schemas.microsoft.com/office/drawing/2014/main" id="{435D7673-AF94-41AF-8CDA-4524307B08D4}"/>
            </a:ext>
          </a:extLst>
        </xdr:cNvPr>
        <xdr:cNvSpPr/>
      </xdr:nvSpPr>
      <xdr:spPr>
        <a:xfrm>
          <a:off x="37465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68036</xdr:rowOff>
    </xdr:from>
    <xdr:to>
      <xdr:col>24</xdr:col>
      <xdr:colOff>63500</xdr:colOff>
      <xdr:row>37</xdr:row>
      <xdr:rowOff>120287</xdr:rowOff>
    </xdr:to>
    <xdr:cxnSp macro="">
      <xdr:nvCxnSpPr>
        <xdr:cNvPr id="77" name="直線コネクタ 76">
          <a:extLst>
            <a:ext uri="{FF2B5EF4-FFF2-40B4-BE49-F238E27FC236}">
              <a16:creationId xmlns:a16="http://schemas.microsoft.com/office/drawing/2014/main" id="{6DC39BA2-9439-4AD8-8922-04F535DE056E}"/>
            </a:ext>
          </a:extLst>
        </xdr:cNvPr>
        <xdr:cNvCxnSpPr/>
      </xdr:nvCxnSpPr>
      <xdr:spPr>
        <a:xfrm flipV="1">
          <a:off x="3797300" y="641168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78" name="n_1aveValue【道路】&#10;有形固定資産減価償却率">
          <a:extLst>
            <a:ext uri="{FF2B5EF4-FFF2-40B4-BE49-F238E27FC236}">
              <a16:creationId xmlns:a16="http://schemas.microsoft.com/office/drawing/2014/main" id="{63DFE1A8-57AF-4247-9D57-2578449F4A82}"/>
            </a:ext>
          </a:extLst>
        </xdr:cNvPr>
        <xdr:cNvSpPr txBox="1"/>
      </xdr:nvSpPr>
      <xdr:spPr>
        <a:xfrm>
          <a:off x="3582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79" name="n_2aveValue【道路】&#10;有形固定資産減価償却率">
          <a:extLst>
            <a:ext uri="{FF2B5EF4-FFF2-40B4-BE49-F238E27FC236}">
              <a16:creationId xmlns:a16="http://schemas.microsoft.com/office/drawing/2014/main" id="{D1E7B349-2763-45F2-ADF2-94C4C1E5D5BD}"/>
            </a:ext>
          </a:extLst>
        </xdr:cNvPr>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0" name="n_3aveValue【道路】&#10;有形固定資産減価償却率">
          <a:extLst>
            <a:ext uri="{FF2B5EF4-FFF2-40B4-BE49-F238E27FC236}">
              <a16:creationId xmlns:a16="http://schemas.microsoft.com/office/drawing/2014/main" id="{BBC5E401-817B-4DF3-9852-15DB2BD2E977}"/>
            </a:ext>
          </a:extLst>
        </xdr:cNvPr>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1" name="n_4aveValue【道路】&#10;有形固定資産減価償却率">
          <a:extLst>
            <a:ext uri="{FF2B5EF4-FFF2-40B4-BE49-F238E27FC236}">
              <a16:creationId xmlns:a16="http://schemas.microsoft.com/office/drawing/2014/main" id="{6A89B8DD-29FE-4919-9EC5-582BE8A53CC3}"/>
            </a:ext>
          </a:extLst>
        </xdr:cNvPr>
        <xdr:cNvSpPr txBox="1"/>
      </xdr:nvSpPr>
      <xdr:spPr>
        <a:xfrm>
          <a:off x="927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16164</xdr:rowOff>
    </xdr:from>
    <xdr:ext cx="405111" cy="259045"/>
    <xdr:sp macro="" textlink="">
      <xdr:nvSpPr>
        <xdr:cNvPr id="82" name="n_1mainValue【道路】&#10;有形固定資産減価償却率">
          <a:extLst>
            <a:ext uri="{FF2B5EF4-FFF2-40B4-BE49-F238E27FC236}">
              <a16:creationId xmlns:a16="http://schemas.microsoft.com/office/drawing/2014/main" id="{C8BD3753-EE51-4718-AABA-DFAFBB159411}"/>
            </a:ext>
          </a:extLst>
        </xdr:cNvPr>
        <xdr:cNvSpPr txBox="1"/>
      </xdr:nvSpPr>
      <xdr:spPr>
        <a:xfrm>
          <a:off x="35820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7F3E00A7-6C1B-4D04-A8CB-5596A2374A3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A3D4ED43-F13A-499C-ABD0-E90F3AF30B1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922EC33C-A5D1-4004-937F-6089188DCB7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9D223E46-C1CC-43F3-88EE-3506E2F1130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8B4ADB26-7885-4BFA-AF3A-28A880397E9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AD2F4FD9-4B07-4C5E-90F1-504C8F2B39D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6329F78A-E206-4386-9002-03BFAA50A3D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ED43D4E6-479C-4012-AA82-603A914FC8C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3513B424-1FE0-4922-AB3A-1FDE43A458D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A9C53D42-D21D-4ADD-B49E-14D932F91A0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D21AAA3D-F576-4686-8DDD-F0EB09C3D3D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1BAF0216-8B0F-44B6-852D-2D58D4EF35F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553FD4F4-D0B8-448A-92B7-C05965150EE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6" name="テキスト ボックス 95">
          <a:extLst>
            <a:ext uri="{FF2B5EF4-FFF2-40B4-BE49-F238E27FC236}">
              <a16:creationId xmlns:a16="http://schemas.microsoft.com/office/drawing/2014/main" id="{F08DB1E3-1511-4E7E-A771-15077E855D03}"/>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3A4DF344-F2B1-4D9B-A00A-9E301769B85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a:extLst>
            <a:ext uri="{FF2B5EF4-FFF2-40B4-BE49-F238E27FC236}">
              <a16:creationId xmlns:a16="http://schemas.microsoft.com/office/drawing/2014/main" id="{68B5B625-5EFD-4B7E-8C41-02520BDE34EF}"/>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975F1AFC-5433-40DC-97E1-19AE0E25295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a:extLst>
            <a:ext uri="{FF2B5EF4-FFF2-40B4-BE49-F238E27FC236}">
              <a16:creationId xmlns:a16="http://schemas.microsoft.com/office/drawing/2014/main" id="{2788AB6B-FA14-4502-BC8D-3BBC2FE2B4A1}"/>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EAEB1E18-4A29-4DFD-810F-836B56823A8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a:extLst>
            <a:ext uri="{FF2B5EF4-FFF2-40B4-BE49-F238E27FC236}">
              <a16:creationId xmlns:a16="http://schemas.microsoft.com/office/drawing/2014/main" id="{F772E9BA-ACDC-485F-B104-574E863D1E1C}"/>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BB430362-B1C8-47A4-85D0-E22D12CB656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4" name="テキスト ボックス 103">
          <a:extLst>
            <a:ext uri="{FF2B5EF4-FFF2-40B4-BE49-F238E27FC236}">
              <a16:creationId xmlns:a16="http://schemas.microsoft.com/office/drawing/2014/main" id="{2ED7857C-B904-4452-98D8-0DA0C64FC822}"/>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AB9B75FE-D3D0-4DB0-8329-0AF3FCE548D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06" name="直線コネクタ 105">
          <a:extLst>
            <a:ext uri="{FF2B5EF4-FFF2-40B4-BE49-F238E27FC236}">
              <a16:creationId xmlns:a16="http://schemas.microsoft.com/office/drawing/2014/main" id="{3BE25E09-057D-4617-B6EA-8693060CC821}"/>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07" name="【道路】&#10;一人当たり延長最小値テキスト">
          <a:extLst>
            <a:ext uri="{FF2B5EF4-FFF2-40B4-BE49-F238E27FC236}">
              <a16:creationId xmlns:a16="http://schemas.microsoft.com/office/drawing/2014/main" id="{E693B590-2562-41CE-B985-0EB6621C0EC9}"/>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08" name="直線コネクタ 107">
          <a:extLst>
            <a:ext uri="{FF2B5EF4-FFF2-40B4-BE49-F238E27FC236}">
              <a16:creationId xmlns:a16="http://schemas.microsoft.com/office/drawing/2014/main" id="{D63A69DD-5263-46A5-868D-8AC4C22A7E09}"/>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09" name="【道路】&#10;一人当たり延長最大値テキスト">
          <a:extLst>
            <a:ext uri="{FF2B5EF4-FFF2-40B4-BE49-F238E27FC236}">
              <a16:creationId xmlns:a16="http://schemas.microsoft.com/office/drawing/2014/main" id="{ADABA5F5-BADF-4329-88B1-98DB7C5AC110}"/>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0" name="直線コネクタ 109">
          <a:extLst>
            <a:ext uri="{FF2B5EF4-FFF2-40B4-BE49-F238E27FC236}">
              <a16:creationId xmlns:a16="http://schemas.microsoft.com/office/drawing/2014/main" id="{0C6E3660-D5B1-4A26-A342-0E58293180D6}"/>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11" name="【道路】&#10;一人当たり延長平均値テキスト">
          <a:extLst>
            <a:ext uri="{FF2B5EF4-FFF2-40B4-BE49-F238E27FC236}">
              <a16:creationId xmlns:a16="http://schemas.microsoft.com/office/drawing/2014/main" id="{D757C3D2-E687-4950-8E46-369F960E63C8}"/>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12" name="フローチャート: 判断 111">
          <a:extLst>
            <a:ext uri="{FF2B5EF4-FFF2-40B4-BE49-F238E27FC236}">
              <a16:creationId xmlns:a16="http://schemas.microsoft.com/office/drawing/2014/main" id="{4C45A6AF-F8D8-4E68-86B8-00BCA5928F71}"/>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13" name="フローチャート: 判断 112">
          <a:extLst>
            <a:ext uri="{FF2B5EF4-FFF2-40B4-BE49-F238E27FC236}">
              <a16:creationId xmlns:a16="http://schemas.microsoft.com/office/drawing/2014/main" id="{10CCB4BC-5554-437F-8395-28CE50B515BA}"/>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14" name="フローチャート: 判断 113">
          <a:extLst>
            <a:ext uri="{FF2B5EF4-FFF2-40B4-BE49-F238E27FC236}">
              <a16:creationId xmlns:a16="http://schemas.microsoft.com/office/drawing/2014/main" id="{582D0779-903B-4A87-BC14-C204423E67FA}"/>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15" name="フローチャート: 判断 114">
          <a:extLst>
            <a:ext uri="{FF2B5EF4-FFF2-40B4-BE49-F238E27FC236}">
              <a16:creationId xmlns:a16="http://schemas.microsoft.com/office/drawing/2014/main" id="{A33D4613-D49B-40E9-93C7-19E5893A86C8}"/>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16" name="フローチャート: 判断 115">
          <a:extLst>
            <a:ext uri="{FF2B5EF4-FFF2-40B4-BE49-F238E27FC236}">
              <a16:creationId xmlns:a16="http://schemas.microsoft.com/office/drawing/2014/main" id="{A5D0AD87-E131-4E59-B35C-681305B777C8}"/>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88BF272F-3714-4577-960C-B5775E9852A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DE9F8DE2-337E-4B56-9800-E82497EAE9F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8DF39BB6-E895-4652-901E-25B57E2CEB3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8172F9E-246C-46C7-8716-A6B2E8FCAB7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84A208C1-24FD-48D3-B98F-DF52A029018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74741</xdr:rowOff>
    </xdr:from>
    <xdr:to>
      <xdr:col>55</xdr:col>
      <xdr:colOff>50800</xdr:colOff>
      <xdr:row>42</xdr:row>
      <xdr:rowOff>4891</xdr:rowOff>
    </xdr:to>
    <xdr:sp macro="" textlink="">
      <xdr:nvSpPr>
        <xdr:cNvPr id="122" name="楕円 121">
          <a:extLst>
            <a:ext uri="{FF2B5EF4-FFF2-40B4-BE49-F238E27FC236}">
              <a16:creationId xmlns:a16="http://schemas.microsoft.com/office/drawing/2014/main" id="{8E09299E-AE34-4F2E-9869-8B471F560799}"/>
            </a:ext>
          </a:extLst>
        </xdr:cNvPr>
        <xdr:cNvSpPr/>
      </xdr:nvSpPr>
      <xdr:spPr>
        <a:xfrm>
          <a:off x="10426700" y="710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161118</xdr:rowOff>
    </xdr:from>
    <xdr:ext cx="534377" cy="259045"/>
    <xdr:sp macro="" textlink="">
      <xdr:nvSpPr>
        <xdr:cNvPr id="123" name="【道路】&#10;一人当たり延長該当値テキスト">
          <a:extLst>
            <a:ext uri="{FF2B5EF4-FFF2-40B4-BE49-F238E27FC236}">
              <a16:creationId xmlns:a16="http://schemas.microsoft.com/office/drawing/2014/main" id="{03CB222A-B84E-4ABD-977D-F9A4C8F4A0BA}"/>
            </a:ext>
          </a:extLst>
        </xdr:cNvPr>
        <xdr:cNvSpPr txBox="1"/>
      </xdr:nvSpPr>
      <xdr:spPr>
        <a:xfrm>
          <a:off x="10515600" y="701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77159</xdr:rowOff>
    </xdr:from>
    <xdr:to>
      <xdr:col>50</xdr:col>
      <xdr:colOff>165100</xdr:colOff>
      <xdr:row>42</xdr:row>
      <xdr:rowOff>7309</xdr:rowOff>
    </xdr:to>
    <xdr:sp macro="" textlink="">
      <xdr:nvSpPr>
        <xdr:cNvPr id="124" name="楕円 123">
          <a:extLst>
            <a:ext uri="{FF2B5EF4-FFF2-40B4-BE49-F238E27FC236}">
              <a16:creationId xmlns:a16="http://schemas.microsoft.com/office/drawing/2014/main" id="{E8775230-53FD-4C1B-8C56-7771942C6164}"/>
            </a:ext>
          </a:extLst>
        </xdr:cNvPr>
        <xdr:cNvSpPr/>
      </xdr:nvSpPr>
      <xdr:spPr>
        <a:xfrm>
          <a:off x="9588500" y="710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125541</xdr:rowOff>
    </xdr:from>
    <xdr:to>
      <xdr:col>55</xdr:col>
      <xdr:colOff>0</xdr:colOff>
      <xdr:row>41</xdr:row>
      <xdr:rowOff>127959</xdr:rowOff>
    </xdr:to>
    <xdr:cxnSp macro="">
      <xdr:nvCxnSpPr>
        <xdr:cNvPr id="125" name="直線コネクタ 124">
          <a:extLst>
            <a:ext uri="{FF2B5EF4-FFF2-40B4-BE49-F238E27FC236}">
              <a16:creationId xmlns:a16="http://schemas.microsoft.com/office/drawing/2014/main" id="{7C5B0EA1-216E-4CC3-AA73-D52A9B388378}"/>
            </a:ext>
          </a:extLst>
        </xdr:cNvPr>
        <xdr:cNvCxnSpPr/>
      </xdr:nvCxnSpPr>
      <xdr:spPr>
        <a:xfrm flipV="1">
          <a:off x="9639300" y="7154991"/>
          <a:ext cx="838200" cy="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26" name="n_1aveValue【道路】&#10;一人当たり延長">
          <a:extLst>
            <a:ext uri="{FF2B5EF4-FFF2-40B4-BE49-F238E27FC236}">
              <a16:creationId xmlns:a16="http://schemas.microsoft.com/office/drawing/2014/main" id="{0EC193B0-1F83-4F8C-BE2D-4644050C4A47}"/>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27" name="n_2aveValue【道路】&#10;一人当たり延長">
          <a:extLst>
            <a:ext uri="{FF2B5EF4-FFF2-40B4-BE49-F238E27FC236}">
              <a16:creationId xmlns:a16="http://schemas.microsoft.com/office/drawing/2014/main" id="{70F6310A-89AC-404F-89CC-F1FDC6675CF6}"/>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28" name="n_3aveValue【道路】&#10;一人当たり延長">
          <a:extLst>
            <a:ext uri="{FF2B5EF4-FFF2-40B4-BE49-F238E27FC236}">
              <a16:creationId xmlns:a16="http://schemas.microsoft.com/office/drawing/2014/main" id="{60C8F316-ADD6-46E8-A67D-B547BE279D95}"/>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29" name="n_4aveValue【道路】&#10;一人当たり延長">
          <a:extLst>
            <a:ext uri="{FF2B5EF4-FFF2-40B4-BE49-F238E27FC236}">
              <a16:creationId xmlns:a16="http://schemas.microsoft.com/office/drawing/2014/main" id="{9C1EEEAE-DC60-408F-9C2D-9B3BF0BA76E8}"/>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169886</xdr:rowOff>
    </xdr:from>
    <xdr:ext cx="534377" cy="259045"/>
    <xdr:sp macro="" textlink="">
      <xdr:nvSpPr>
        <xdr:cNvPr id="130" name="n_1mainValue【道路】&#10;一人当たり延長">
          <a:extLst>
            <a:ext uri="{FF2B5EF4-FFF2-40B4-BE49-F238E27FC236}">
              <a16:creationId xmlns:a16="http://schemas.microsoft.com/office/drawing/2014/main" id="{7F185DA2-B759-4F86-98A1-3637CD9E0741}"/>
            </a:ext>
          </a:extLst>
        </xdr:cNvPr>
        <xdr:cNvSpPr txBox="1"/>
      </xdr:nvSpPr>
      <xdr:spPr>
        <a:xfrm>
          <a:off x="9359411" y="719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a:extLst>
            <a:ext uri="{FF2B5EF4-FFF2-40B4-BE49-F238E27FC236}">
              <a16:creationId xmlns:a16="http://schemas.microsoft.com/office/drawing/2014/main" id="{A6A34EB8-0B82-48F8-9C78-C655C9D9ECF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a:extLst>
            <a:ext uri="{FF2B5EF4-FFF2-40B4-BE49-F238E27FC236}">
              <a16:creationId xmlns:a16="http://schemas.microsoft.com/office/drawing/2014/main" id="{BB6D8FA5-A505-4B3F-BF15-82B820617F0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a:extLst>
            <a:ext uri="{FF2B5EF4-FFF2-40B4-BE49-F238E27FC236}">
              <a16:creationId xmlns:a16="http://schemas.microsoft.com/office/drawing/2014/main" id="{0E10ED84-CFD5-4B47-861E-F1B124FC127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a:extLst>
            <a:ext uri="{FF2B5EF4-FFF2-40B4-BE49-F238E27FC236}">
              <a16:creationId xmlns:a16="http://schemas.microsoft.com/office/drawing/2014/main" id="{EA0C703C-9994-4ECA-88C6-EEB039404C8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a:extLst>
            <a:ext uri="{FF2B5EF4-FFF2-40B4-BE49-F238E27FC236}">
              <a16:creationId xmlns:a16="http://schemas.microsoft.com/office/drawing/2014/main" id="{793BA01A-4F28-4C42-A8CB-DD2F17E2446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a:extLst>
            <a:ext uri="{FF2B5EF4-FFF2-40B4-BE49-F238E27FC236}">
              <a16:creationId xmlns:a16="http://schemas.microsoft.com/office/drawing/2014/main" id="{887095CE-0857-48BE-BB8F-6186028DCFA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a:extLst>
            <a:ext uri="{FF2B5EF4-FFF2-40B4-BE49-F238E27FC236}">
              <a16:creationId xmlns:a16="http://schemas.microsoft.com/office/drawing/2014/main" id="{94A56382-304E-406C-865F-0742C7A707B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a:extLst>
            <a:ext uri="{FF2B5EF4-FFF2-40B4-BE49-F238E27FC236}">
              <a16:creationId xmlns:a16="http://schemas.microsoft.com/office/drawing/2014/main" id="{6D3A68E7-48B3-49C5-9FE5-DDB741776B1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a:extLst>
            <a:ext uri="{FF2B5EF4-FFF2-40B4-BE49-F238E27FC236}">
              <a16:creationId xmlns:a16="http://schemas.microsoft.com/office/drawing/2014/main" id="{CF3EBE44-6317-48FA-9903-F2C879E1D3B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a:extLst>
            <a:ext uri="{FF2B5EF4-FFF2-40B4-BE49-F238E27FC236}">
              <a16:creationId xmlns:a16="http://schemas.microsoft.com/office/drawing/2014/main" id="{EF426AA9-711D-42DC-ADE4-08ECA03D819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1" name="テキスト ボックス 140">
          <a:extLst>
            <a:ext uri="{FF2B5EF4-FFF2-40B4-BE49-F238E27FC236}">
              <a16:creationId xmlns:a16="http://schemas.microsoft.com/office/drawing/2014/main" id="{27E87F86-6EF1-431B-A1F8-F98722CDB0C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a16="http://schemas.microsoft.com/office/drawing/2014/main" id="{3CF0CB3A-377F-4472-899E-D7F87FCB682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3" name="テキスト ボックス 142">
          <a:extLst>
            <a:ext uri="{FF2B5EF4-FFF2-40B4-BE49-F238E27FC236}">
              <a16:creationId xmlns:a16="http://schemas.microsoft.com/office/drawing/2014/main" id="{2D3C9197-2247-42BE-AE2F-9A11F538CA6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a16="http://schemas.microsoft.com/office/drawing/2014/main" id="{098D91AF-FFBD-4D9C-B41B-815AC925959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a16="http://schemas.microsoft.com/office/drawing/2014/main" id="{CB8C77E5-30B4-4D9F-9D09-C36B3CA2BA7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a16="http://schemas.microsoft.com/office/drawing/2014/main" id="{742882F9-1ADB-4F2B-AFA8-293A133E3A6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a16="http://schemas.microsoft.com/office/drawing/2014/main" id="{EB256E73-1D8F-41CD-946D-09D3221E4C6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a16="http://schemas.microsoft.com/office/drawing/2014/main" id="{C21D0F5B-28FB-4AC1-938B-86CD4B182FA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a16="http://schemas.microsoft.com/office/drawing/2014/main" id="{76E73840-BD7D-483D-87F5-36C2819E331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a16="http://schemas.microsoft.com/office/drawing/2014/main" id="{423ECAE7-6B88-469B-9681-751990EB37C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a16="http://schemas.microsoft.com/office/drawing/2014/main" id="{5EDD8B23-7DD1-451A-8F01-E09060798D0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a16="http://schemas.microsoft.com/office/drawing/2014/main" id="{31A5CF06-D039-44C6-9619-80061C1CC93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3" name="テキスト ボックス 152">
          <a:extLst>
            <a:ext uri="{FF2B5EF4-FFF2-40B4-BE49-F238E27FC236}">
              <a16:creationId xmlns:a16="http://schemas.microsoft.com/office/drawing/2014/main" id="{C5D69CA2-7435-4260-B2A5-D1D22F94484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7AF40774-90DD-43FA-8A5B-A373809437C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橋りょう・トンネル】&#10;有形固定資産減価償却率グラフ枠">
          <a:extLst>
            <a:ext uri="{FF2B5EF4-FFF2-40B4-BE49-F238E27FC236}">
              <a16:creationId xmlns:a16="http://schemas.microsoft.com/office/drawing/2014/main" id="{E428A795-E790-4F25-A3E0-73FE5CD21CD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56" name="直線コネクタ 155">
          <a:extLst>
            <a:ext uri="{FF2B5EF4-FFF2-40B4-BE49-F238E27FC236}">
              <a16:creationId xmlns:a16="http://schemas.microsoft.com/office/drawing/2014/main" id="{FE33096B-9BE6-4CA9-BB7E-393128AA3279}"/>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57" name="【橋りょう・トンネル】&#10;有形固定資産減価償却率最小値テキスト">
          <a:extLst>
            <a:ext uri="{FF2B5EF4-FFF2-40B4-BE49-F238E27FC236}">
              <a16:creationId xmlns:a16="http://schemas.microsoft.com/office/drawing/2014/main" id="{5D147952-B42F-42D7-B4D7-B88F260D566F}"/>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58" name="直線コネクタ 157">
          <a:extLst>
            <a:ext uri="{FF2B5EF4-FFF2-40B4-BE49-F238E27FC236}">
              <a16:creationId xmlns:a16="http://schemas.microsoft.com/office/drawing/2014/main" id="{32B4596E-C8C4-449A-A097-8C604641DBAA}"/>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59" name="【橋りょう・トンネル】&#10;有形固定資産減価償却率最大値テキスト">
          <a:extLst>
            <a:ext uri="{FF2B5EF4-FFF2-40B4-BE49-F238E27FC236}">
              <a16:creationId xmlns:a16="http://schemas.microsoft.com/office/drawing/2014/main" id="{568C1574-88BE-4195-82C0-5F0C7E71CFCA}"/>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60" name="直線コネクタ 159">
          <a:extLst>
            <a:ext uri="{FF2B5EF4-FFF2-40B4-BE49-F238E27FC236}">
              <a16:creationId xmlns:a16="http://schemas.microsoft.com/office/drawing/2014/main" id="{983E8872-114B-4B29-8C39-8723CE69CD5F}"/>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61" name="【橋りょう・トンネル】&#10;有形固定資産減価償却率平均値テキスト">
          <a:extLst>
            <a:ext uri="{FF2B5EF4-FFF2-40B4-BE49-F238E27FC236}">
              <a16:creationId xmlns:a16="http://schemas.microsoft.com/office/drawing/2014/main" id="{34792A6A-9F38-4E98-AF67-91F0E8E8F32D}"/>
            </a:ext>
          </a:extLst>
        </xdr:cNvPr>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62" name="フローチャート: 判断 161">
          <a:extLst>
            <a:ext uri="{FF2B5EF4-FFF2-40B4-BE49-F238E27FC236}">
              <a16:creationId xmlns:a16="http://schemas.microsoft.com/office/drawing/2014/main" id="{7B601E91-9CA5-4FDD-A0EE-9EF184850644}"/>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63" name="フローチャート: 判断 162">
          <a:extLst>
            <a:ext uri="{FF2B5EF4-FFF2-40B4-BE49-F238E27FC236}">
              <a16:creationId xmlns:a16="http://schemas.microsoft.com/office/drawing/2014/main" id="{3B279F83-E597-4581-8F83-DA07B1A89E26}"/>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64" name="フローチャート: 判断 163">
          <a:extLst>
            <a:ext uri="{FF2B5EF4-FFF2-40B4-BE49-F238E27FC236}">
              <a16:creationId xmlns:a16="http://schemas.microsoft.com/office/drawing/2014/main" id="{2C0B8F83-1FAE-47CC-9566-594099637C9A}"/>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65" name="フローチャート: 判断 164">
          <a:extLst>
            <a:ext uri="{FF2B5EF4-FFF2-40B4-BE49-F238E27FC236}">
              <a16:creationId xmlns:a16="http://schemas.microsoft.com/office/drawing/2014/main" id="{CA982962-2C12-40D3-A774-ECB3E3F0C875}"/>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66" name="フローチャート: 判断 165">
          <a:extLst>
            <a:ext uri="{FF2B5EF4-FFF2-40B4-BE49-F238E27FC236}">
              <a16:creationId xmlns:a16="http://schemas.microsoft.com/office/drawing/2014/main" id="{9A97562E-CF3E-418E-8A63-6E36AAB4E224}"/>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40900208-4FDB-4569-A502-6CB5575BC6E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6FE09868-B61F-4F15-8125-F75996D7F08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C32EB317-3159-423B-B45D-CA1739E05AC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457FFCEA-74EB-4259-A809-A283D4D92B3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4307C50D-A630-4235-8FCE-B843F400224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172" name="楕円 171">
          <a:extLst>
            <a:ext uri="{FF2B5EF4-FFF2-40B4-BE49-F238E27FC236}">
              <a16:creationId xmlns:a16="http://schemas.microsoft.com/office/drawing/2014/main" id="{5E5F05E5-0FFB-4A67-8A08-DED18B3178CA}"/>
            </a:ext>
          </a:extLst>
        </xdr:cNvPr>
        <xdr:cNvSpPr/>
      </xdr:nvSpPr>
      <xdr:spPr>
        <a:xfrm>
          <a:off x="45847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40657</xdr:rowOff>
    </xdr:from>
    <xdr:ext cx="405111" cy="259045"/>
    <xdr:sp macro="" textlink="">
      <xdr:nvSpPr>
        <xdr:cNvPr id="173" name="【橋りょう・トンネル】&#10;有形固定資産減価償却率該当値テキスト">
          <a:extLst>
            <a:ext uri="{FF2B5EF4-FFF2-40B4-BE49-F238E27FC236}">
              <a16:creationId xmlns:a16="http://schemas.microsoft.com/office/drawing/2014/main" id="{71CD3B17-3A6F-461D-8558-7557B80908C7}"/>
            </a:ext>
          </a:extLst>
        </xdr:cNvPr>
        <xdr:cNvSpPr txBox="1"/>
      </xdr:nvSpPr>
      <xdr:spPr>
        <a:xfrm>
          <a:off x="4673600"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154940</xdr:rowOff>
    </xdr:from>
    <xdr:to>
      <xdr:col>20</xdr:col>
      <xdr:colOff>38100</xdr:colOff>
      <xdr:row>59</xdr:row>
      <xdr:rowOff>85090</xdr:rowOff>
    </xdr:to>
    <xdr:sp macro="" textlink="">
      <xdr:nvSpPr>
        <xdr:cNvPr id="174" name="楕円 173">
          <a:extLst>
            <a:ext uri="{FF2B5EF4-FFF2-40B4-BE49-F238E27FC236}">
              <a16:creationId xmlns:a16="http://schemas.microsoft.com/office/drawing/2014/main" id="{56EB1FD3-C2BB-4BC4-B5CF-BA1EE0775B93}"/>
            </a:ext>
          </a:extLst>
        </xdr:cNvPr>
        <xdr:cNvSpPr/>
      </xdr:nvSpPr>
      <xdr:spPr>
        <a:xfrm>
          <a:off x="3746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34290</xdr:rowOff>
    </xdr:from>
    <xdr:to>
      <xdr:col>24</xdr:col>
      <xdr:colOff>63500</xdr:colOff>
      <xdr:row>59</xdr:row>
      <xdr:rowOff>68580</xdr:rowOff>
    </xdr:to>
    <xdr:cxnSp macro="">
      <xdr:nvCxnSpPr>
        <xdr:cNvPr id="175" name="直線コネクタ 174">
          <a:extLst>
            <a:ext uri="{FF2B5EF4-FFF2-40B4-BE49-F238E27FC236}">
              <a16:creationId xmlns:a16="http://schemas.microsoft.com/office/drawing/2014/main" id="{26FDEF30-2F9D-47EF-86F2-30871146BC12}"/>
            </a:ext>
          </a:extLst>
        </xdr:cNvPr>
        <xdr:cNvCxnSpPr/>
      </xdr:nvCxnSpPr>
      <xdr:spPr>
        <a:xfrm>
          <a:off x="3797300" y="101498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176" name="n_1aveValue【橋りょう・トンネル】&#10;有形固定資産減価償却率">
          <a:extLst>
            <a:ext uri="{FF2B5EF4-FFF2-40B4-BE49-F238E27FC236}">
              <a16:creationId xmlns:a16="http://schemas.microsoft.com/office/drawing/2014/main" id="{600EE2F4-6934-4EC1-8C45-157BFBA8E4B9}"/>
            </a:ext>
          </a:extLst>
        </xdr:cNvPr>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177" name="n_2aveValue【橋りょう・トンネル】&#10;有形固定資産減価償却率">
          <a:extLst>
            <a:ext uri="{FF2B5EF4-FFF2-40B4-BE49-F238E27FC236}">
              <a16:creationId xmlns:a16="http://schemas.microsoft.com/office/drawing/2014/main" id="{1C9A4034-880F-44DC-8DC6-98BBB782B1F1}"/>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178" name="n_3aveValue【橋りょう・トンネル】&#10;有形固定資産減価償却率">
          <a:extLst>
            <a:ext uri="{FF2B5EF4-FFF2-40B4-BE49-F238E27FC236}">
              <a16:creationId xmlns:a16="http://schemas.microsoft.com/office/drawing/2014/main" id="{2DF17569-86C0-406C-ACFE-356287B8456F}"/>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179" name="n_4aveValue【橋りょう・トンネル】&#10;有形固定資産減価償却率">
          <a:extLst>
            <a:ext uri="{FF2B5EF4-FFF2-40B4-BE49-F238E27FC236}">
              <a16:creationId xmlns:a16="http://schemas.microsoft.com/office/drawing/2014/main" id="{4A839018-DE5F-43AD-9AAC-0AF719C3D7C8}"/>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101617</xdr:rowOff>
    </xdr:from>
    <xdr:ext cx="405111" cy="259045"/>
    <xdr:sp macro="" textlink="">
      <xdr:nvSpPr>
        <xdr:cNvPr id="180" name="n_1mainValue【橋りょう・トンネル】&#10;有形固定資産減価償却率">
          <a:extLst>
            <a:ext uri="{FF2B5EF4-FFF2-40B4-BE49-F238E27FC236}">
              <a16:creationId xmlns:a16="http://schemas.microsoft.com/office/drawing/2014/main" id="{8D241BA5-CCF0-4D5B-AF47-4AA10A55C833}"/>
            </a:ext>
          </a:extLst>
        </xdr:cNvPr>
        <xdr:cNvSpPr txBox="1"/>
      </xdr:nvSpPr>
      <xdr:spPr>
        <a:xfrm>
          <a:off x="3582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a:extLst>
            <a:ext uri="{FF2B5EF4-FFF2-40B4-BE49-F238E27FC236}">
              <a16:creationId xmlns:a16="http://schemas.microsoft.com/office/drawing/2014/main" id="{C980AC9C-B82E-40A4-A7D8-5E7E3D62967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a:extLst>
            <a:ext uri="{FF2B5EF4-FFF2-40B4-BE49-F238E27FC236}">
              <a16:creationId xmlns:a16="http://schemas.microsoft.com/office/drawing/2014/main" id="{75228F13-FD62-44E3-AF71-371B1822A13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a:extLst>
            <a:ext uri="{FF2B5EF4-FFF2-40B4-BE49-F238E27FC236}">
              <a16:creationId xmlns:a16="http://schemas.microsoft.com/office/drawing/2014/main" id="{033FFC83-0A93-4DA9-83CA-E2480B3784C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a:extLst>
            <a:ext uri="{FF2B5EF4-FFF2-40B4-BE49-F238E27FC236}">
              <a16:creationId xmlns:a16="http://schemas.microsoft.com/office/drawing/2014/main" id="{572CB9F5-857C-4599-B703-A6BC7BF90AA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a:extLst>
            <a:ext uri="{FF2B5EF4-FFF2-40B4-BE49-F238E27FC236}">
              <a16:creationId xmlns:a16="http://schemas.microsoft.com/office/drawing/2014/main" id="{454F7FA3-6304-4055-951D-BC55F95FB03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a:extLst>
            <a:ext uri="{FF2B5EF4-FFF2-40B4-BE49-F238E27FC236}">
              <a16:creationId xmlns:a16="http://schemas.microsoft.com/office/drawing/2014/main" id="{5C44CF3A-75A4-4CF2-B97D-22F737B4350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a:extLst>
            <a:ext uri="{FF2B5EF4-FFF2-40B4-BE49-F238E27FC236}">
              <a16:creationId xmlns:a16="http://schemas.microsoft.com/office/drawing/2014/main" id="{9D5680B2-6FDB-46D3-95FE-82CF71979E9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a:extLst>
            <a:ext uri="{FF2B5EF4-FFF2-40B4-BE49-F238E27FC236}">
              <a16:creationId xmlns:a16="http://schemas.microsoft.com/office/drawing/2014/main" id="{88C12171-AA50-4765-9D2D-FCA97BD2C17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a:extLst>
            <a:ext uri="{FF2B5EF4-FFF2-40B4-BE49-F238E27FC236}">
              <a16:creationId xmlns:a16="http://schemas.microsoft.com/office/drawing/2014/main" id="{7BEC9C27-E48B-421E-8A8B-AD36545A4C2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a:extLst>
            <a:ext uri="{FF2B5EF4-FFF2-40B4-BE49-F238E27FC236}">
              <a16:creationId xmlns:a16="http://schemas.microsoft.com/office/drawing/2014/main" id="{0CF949D0-AAA9-4D8E-B17D-FCE3269DCFF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1" name="直線コネクタ 190">
          <a:extLst>
            <a:ext uri="{FF2B5EF4-FFF2-40B4-BE49-F238E27FC236}">
              <a16:creationId xmlns:a16="http://schemas.microsoft.com/office/drawing/2014/main" id="{C7165463-5C09-4333-99A2-2BC3BDA83BD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2" name="テキスト ボックス 191">
          <a:extLst>
            <a:ext uri="{FF2B5EF4-FFF2-40B4-BE49-F238E27FC236}">
              <a16:creationId xmlns:a16="http://schemas.microsoft.com/office/drawing/2014/main" id="{3FD3A123-AE69-4C6D-B27C-CBD20C8A07E1}"/>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3" name="直線コネクタ 192">
          <a:extLst>
            <a:ext uri="{FF2B5EF4-FFF2-40B4-BE49-F238E27FC236}">
              <a16:creationId xmlns:a16="http://schemas.microsoft.com/office/drawing/2014/main" id="{561A7888-EDAA-452F-A50B-7C30CCE75E54}"/>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4" name="テキスト ボックス 193">
          <a:extLst>
            <a:ext uri="{FF2B5EF4-FFF2-40B4-BE49-F238E27FC236}">
              <a16:creationId xmlns:a16="http://schemas.microsoft.com/office/drawing/2014/main" id="{4539580B-33BE-4040-8BB7-C8E196095EB2}"/>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5" name="直線コネクタ 194">
          <a:extLst>
            <a:ext uri="{FF2B5EF4-FFF2-40B4-BE49-F238E27FC236}">
              <a16:creationId xmlns:a16="http://schemas.microsoft.com/office/drawing/2014/main" id="{910FF4E6-0C18-4F67-85B8-321DC3ECAAC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6" name="テキスト ボックス 195">
          <a:extLst>
            <a:ext uri="{FF2B5EF4-FFF2-40B4-BE49-F238E27FC236}">
              <a16:creationId xmlns:a16="http://schemas.microsoft.com/office/drawing/2014/main" id="{A73EA0EB-B50F-4230-83F6-ED20CC91319D}"/>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7" name="直線コネクタ 196">
          <a:extLst>
            <a:ext uri="{FF2B5EF4-FFF2-40B4-BE49-F238E27FC236}">
              <a16:creationId xmlns:a16="http://schemas.microsoft.com/office/drawing/2014/main" id="{EF3F5FC6-2155-4C8F-8A16-83552FFB719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8" name="テキスト ボックス 197">
          <a:extLst>
            <a:ext uri="{FF2B5EF4-FFF2-40B4-BE49-F238E27FC236}">
              <a16:creationId xmlns:a16="http://schemas.microsoft.com/office/drawing/2014/main" id="{5E8599A0-4C77-477F-8069-5C00D7D57CB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a:extLst>
            <a:ext uri="{FF2B5EF4-FFF2-40B4-BE49-F238E27FC236}">
              <a16:creationId xmlns:a16="http://schemas.microsoft.com/office/drawing/2014/main" id="{27D58E05-4B50-45F2-8F8E-9968A62E751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a:extLst>
            <a:ext uri="{FF2B5EF4-FFF2-40B4-BE49-F238E27FC236}">
              <a16:creationId xmlns:a16="http://schemas.microsoft.com/office/drawing/2014/main" id="{0EBA04B7-D777-4815-B50C-A9E74BCE569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a:extLst>
            <a:ext uri="{FF2B5EF4-FFF2-40B4-BE49-F238E27FC236}">
              <a16:creationId xmlns:a16="http://schemas.microsoft.com/office/drawing/2014/main" id="{82D89C7B-8D77-4C1C-BB80-924417DEFE0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02" name="直線コネクタ 201">
          <a:extLst>
            <a:ext uri="{FF2B5EF4-FFF2-40B4-BE49-F238E27FC236}">
              <a16:creationId xmlns:a16="http://schemas.microsoft.com/office/drawing/2014/main" id="{03C83DDB-F1C8-41F2-AB6C-51001AE23B99}"/>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03" name="【橋りょう・トンネル】&#10;一人当たり有形固定資産（償却資産）額最小値テキスト">
          <a:extLst>
            <a:ext uri="{FF2B5EF4-FFF2-40B4-BE49-F238E27FC236}">
              <a16:creationId xmlns:a16="http://schemas.microsoft.com/office/drawing/2014/main" id="{4CED7979-0036-42E7-AD6C-0C89B2B09BEB}"/>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04" name="直線コネクタ 203">
          <a:extLst>
            <a:ext uri="{FF2B5EF4-FFF2-40B4-BE49-F238E27FC236}">
              <a16:creationId xmlns:a16="http://schemas.microsoft.com/office/drawing/2014/main" id="{B6BB7859-13F2-4A7C-9A4F-BFA514CADD90}"/>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05" name="【橋りょう・トンネル】&#10;一人当たり有形固定資産（償却資産）額最大値テキスト">
          <a:extLst>
            <a:ext uri="{FF2B5EF4-FFF2-40B4-BE49-F238E27FC236}">
              <a16:creationId xmlns:a16="http://schemas.microsoft.com/office/drawing/2014/main" id="{EE069691-7827-4DAE-8815-0E9D8F00328E}"/>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06" name="直線コネクタ 205">
          <a:extLst>
            <a:ext uri="{FF2B5EF4-FFF2-40B4-BE49-F238E27FC236}">
              <a16:creationId xmlns:a16="http://schemas.microsoft.com/office/drawing/2014/main" id="{221ED792-24BA-4FEE-99FB-632C1B6A0457}"/>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07" name="【橋りょう・トンネル】&#10;一人当たり有形固定資産（償却資産）額平均値テキスト">
          <a:extLst>
            <a:ext uri="{FF2B5EF4-FFF2-40B4-BE49-F238E27FC236}">
              <a16:creationId xmlns:a16="http://schemas.microsoft.com/office/drawing/2014/main" id="{57BD2276-3C7B-432D-86D8-577CBDD675B7}"/>
            </a:ext>
          </a:extLst>
        </xdr:cNvPr>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08" name="フローチャート: 判断 207">
          <a:extLst>
            <a:ext uri="{FF2B5EF4-FFF2-40B4-BE49-F238E27FC236}">
              <a16:creationId xmlns:a16="http://schemas.microsoft.com/office/drawing/2014/main" id="{0901C6FC-04D8-4BC8-A8F4-B42E34D4257D}"/>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09" name="フローチャート: 判断 208">
          <a:extLst>
            <a:ext uri="{FF2B5EF4-FFF2-40B4-BE49-F238E27FC236}">
              <a16:creationId xmlns:a16="http://schemas.microsoft.com/office/drawing/2014/main" id="{A835614A-22A1-4DE8-87EF-E5079DF2EB10}"/>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10" name="フローチャート: 判断 209">
          <a:extLst>
            <a:ext uri="{FF2B5EF4-FFF2-40B4-BE49-F238E27FC236}">
              <a16:creationId xmlns:a16="http://schemas.microsoft.com/office/drawing/2014/main" id="{17DA7B67-7AD5-4FB4-8EC6-3E0E732007DB}"/>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11" name="フローチャート: 判断 210">
          <a:extLst>
            <a:ext uri="{FF2B5EF4-FFF2-40B4-BE49-F238E27FC236}">
              <a16:creationId xmlns:a16="http://schemas.microsoft.com/office/drawing/2014/main" id="{498A6F23-4D15-4C7E-BAAB-24C02EB15B58}"/>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12" name="フローチャート: 判断 211">
          <a:extLst>
            <a:ext uri="{FF2B5EF4-FFF2-40B4-BE49-F238E27FC236}">
              <a16:creationId xmlns:a16="http://schemas.microsoft.com/office/drawing/2014/main" id="{A95E4E48-8B0B-44A7-827E-6177BE0FD886}"/>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A93FF49C-8A51-4202-989A-54E09B3F1CA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9A9DF29A-59AB-4980-9849-7D538A35AEE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9CFA5444-A2C2-4E0B-A3B1-E28B52755F0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8F39CA82-E051-42AA-89ED-D2D426EF066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7509ED49-FD02-4AFC-8322-69E268A1C76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97876</xdr:rowOff>
    </xdr:from>
    <xdr:to>
      <xdr:col>55</xdr:col>
      <xdr:colOff>50800</xdr:colOff>
      <xdr:row>64</xdr:row>
      <xdr:rowOff>28026</xdr:rowOff>
    </xdr:to>
    <xdr:sp macro="" textlink="">
      <xdr:nvSpPr>
        <xdr:cNvPr id="218" name="楕円 217">
          <a:extLst>
            <a:ext uri="{FF2B5EF4-FFF2-40B4-BE49-F238E27FC236}">
              <a16:creationId xmlns:a16="http://schemas.microsoft.com/office/drawing/2014/main" id="{2DC939B2-5F85-4910-9E32-36D623FAF4D3}"/>
            </a:ext>
          </a:extLst>
        </xdr:cNvPr>
        <xdr:cNvSpPr/>
      </xdr:nvSpPr>
      <xdr:spPr>
        <a:xfrm>
          <a:off x="10426700" y="1089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12803</xdr:rowOff>
    </xdr:from>
    <xdr:ext cx="534377" cy="259045"/>
    <xdr:sp macro="" textlink="">
      <xdr:nvSpPr>
        <xdr:cNvPr id="219" name="【橋りょう・トンネル】&#10;一人当たり有形固定資産（償却資産）額該当値テキスト">
          <a:extLst>
            <a:ext uri="{FF2B5EF4-FFF2-40B4-BE49-F238E27FC236}">
              <a16:creationId xmlns:a16="http://schemas.microsoft.com/office/drawing/2014/main" id="{AA5D37E4-1C09-4963-9100-35CCAAA79315}"/>
            </a:ext>
          </a:extLst>
        </xdr:cNvPr>
        <xdr:cNvSpPr txBox="1"/>
      </xdr:nvSpPr>
      <xdr:spPr>
        <a:xfrm>
          <a:off x="10515600" y="1081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98531</xdr:rowOff>
    </xdr:from>
    <xdr:to>
      <xdr:col>50</xdr:col>
      <xdr:colOff>165100</xdr:colOff>
      <xdr:row>64</xdr:row>
      <xdr:rowOff>28681</xdr:rowOff>
    </xdr:to>
    <xdr:sp macro="" textlink="">
      <xdr:nvSpPr>
        <xdr:cNvPr id="220" name="楕円 219">
          <a:extLst>
            <a:ext uri="{FF2B5EF4-FFF2-40B4-BE49-F238E27FC236}">
              <a16:creationId xmlns:a16="http://schemas.microsoft.com/office/drawing/2014/main" id="{AFC0E271-1C47-4CFA-A505-33F42AB4E2F3}"/>
            </a:ext>
          </a:extLst>
        </xdr:cNvPr>
        <xdr:cNvSpPr/>
      </xdr:nvSpPr>
      <xdr:spPr>
        <a:xfrm>
          <a:off x="9588500" y="1089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148676</xdr:rowOff>
    </xdr:from>
    <xdr:to>
      <xdr:col>55</xdr:col>
      <xdr:colOff>0</xdr:colOff>
      <xdr:row>63</xdr:row>
      <xdr:rowOff>149331</xdr:rowOff>
    </xdr:to>
    <xdr:cxnSp macro="">
      <xdr:nvCxnSpPr>
        <xdr:cNvPr id="221" name="直線コネクタ 220">
          <a:extLst>
            <a:ext uri="{FF2B5EF4-FFF2-40B4-BE49-F238E27FC236}">
              <a16:creationId xmlns:a16="http://schemas.microsoft.com/office/drawing/2014/main" id="{98C75EA8-98EA-48FA-938D-971B4D565048}"/>
            </a:ext>
          </a:extLst>
        </xdr:cNvPr>
        <xdr:cNvCxnSpPr/>
      </xdr:nvCxnSpPr>
      <xdr:spPr>
        <a:xfrm flipV="1">
          <a:off x="9639300" y="10950026"/>
          <a:ext cx="838200" cy="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22" name="n_1aveValue【橋りょう・トンネル】&#10;一人当たり有形固定資産（償却資産）額">
          <a:extLst>
            <a:ext uri="{FF2B5EF4-FFF2-40B4-BE49-F238E27FC236}">
              <a16:creationId xmlns:a16="http://schemas.microsoft.com/office/drawing/2014/main" id="{BA21CA74-BA43-4232-8627-70F8DC9AE049}"/>
            </a:ext>
          </a:extLst>
        </xdr:cNvPr>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23" name="n_2aveValue【橋りょう・トンネル】&#10;一人当たり有形固定資産（償却資産）額">
          <a:extLst>
            <a:ext uri="{FF2B5EF4-FFF2-40B4-BE49-F238E27FC236}">
              <a16:creationId xmlns:a16="http://schemas.microsoft.com/office/drawing/2014/main" id="{75E4D5DB-255F-419F-B491-EFD36EB69B7F}"/>
            </a:ext>
          </a:extLst>
        </xdr:cNvPr>
        <xdr:cNvSpPr txBox="1"/>
      </xdr:nvSpPr>
      <xdr:spPr>
        <a:xfrm>
          <a:off x="8405205" y="10435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24" name="n_3aveValue【橋りょう・トンネル】&#10;一人当たり有形固定資産（償却資産）額">
          <a:extLst>
            <a:ext uri="{FF2B5EF4-FFF2-40B4-BE49-F238E27FC236}">
              <a16:creationId xmlns:a16="http://schemas.microsoft.com/office/drawing/2014/main" id="{A1376C40-C501-468A-842D-DFCF3566F08B}"/>
            </a:ext>
          </a:extLst>
        </xdr:cNvPr>
        <xdr:cNvSpPr txBox="1"/>
      </xdr:nvSpPr>
      <xdr:spPr>
        <a:xfrm>
          <a:off x="7516205" y="10443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25" name="n_4aveValue【橋りょう・トンネル】&#10;一人当たり有形固定資産（償却資産）額">
          <a:extLst>
            <a:ext uri="{FF2B5EF4-FFF2-40B4-BE49-F238E27FC236}">
              <a16:creationId xmlns:a16="http://schemas.microsoft.com/office/drawing/2014/main" id="{751B8E06-3774-47CF-8282-D1B0CE235DAA}"/>
            </a:ext>
          </a:extLst>
        </xdr:cNvPr>
        <xdr:cNvSpPr txBox="1"/>
      </xdr:nvSpPr>
      <xdr:spPr>
        <a:xfrm>
          <a:off x="6627205" y="1041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19808</xdr:rowOff>
    </xdr:from>
    <xdr:ext cx="534377" cy="259045"/>
    <xdr:sp macro="" textlink="">
      <xdr:nvSpPr>
        <xdr:cNvPr id="226" name="n_1mainValue【橋りょう・トンネル】&#10;一人当たり有形固定資産（償却資産）額">
          <a:extLst>
            <a:ext uri="{FF2B5EF4-FFF2-40B4-BE49-F238E27FC236}">
              <a16:creationId xmlns:a16="http://schemas.microsoft.com/office/drawing/2014/main" id="{9B62B3B5-A334-4DC9-85BC-875EA4DBE741}"/>
            </a:ext>
          </a:extLst>
        </xdr:cNvPr>
        <xdr:cNvSpPr txBox="1"/>
      </xdr:nvSpPr>
      <xdr:spPr>
        <a:xfrm>
          <a:off x="9359411" y="1099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a:extLst>
            <a:ext uri="{FF2B5EF4-FFF2-40B4-BE49-F238E27FC236}">
              <a16:creationId xmlns:a16="http://schemas.microsoft.com/office/drawing/2014/main" id="{CF3DE81C-CD02-446B-865B-5E09E68A56C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a:extLst>
            <a:ext uri="{FF2B5EF4-FFF2-40B4-BE49-F238E27FC236}">
              <a16:creationId xmlns:a16="http://schemas.microsoft.com/office/drawing/2014/main" id="{0C99D884-0DB7-4B4B-9B35-3DF51940FF8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a:extLst>
            <a:ext uri="{FF2B5EF4-FFF2-40B4-BE49-F238E27FC236}">
              <a16:creationId xmlns:a16="http://schemas.microsoft.com/office/drawing/2014/main" id="{A7B7AF37-4F46-4864-A03D-FE6B9FDD4B3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a:extLst>
            <a:ext uri="{FF2B5EF4-FFF2-40B4-BE49-F238E27FC236}">
              <a16:creationId xmlns:a16="http://schemas.microsoft.com/office/drawing/2014/main" id="{0E2A5170-7440-4D1B-9493-3297DD81CA4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a:extLst>
            <a:ext uri="{FF2B5EF4-FFF2-40B4-BE49-F238E27FC236}">
              <a16:creationId xmlns:a16="http://schemas.microsoft.com/office/drawing/2014/main" id="{2C24AA79-D2E2-44C3-B713-FC30431AA4F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a:extLst>
            <a:ext uri="{FF2B5EF4-FFF2-40B4-BE49-F238E27FC236}">
              <a16:creationId xmlns:a16="http://schemas.microsoft.com/office/drawing/2014/main" id="{D849B622-C829-4E45-89CE-23C3376847A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a:extLst>
            <a:ext uri="{FF2B5EF4-FFF2-40B4-BE49-F238E27FC236}">
              <a16:creationId xmlns:a16="http://schemas.microsoft.com/office/drawing/2014/main" id="{48A1DBF5-8983-496E-8419-77634CF2476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a:extLst>
            <a:ext uri="{FF2B5EF4-FFF2-40B4-BE49-F238E27FC236}">
              <a16:creationId xmlns:a16="http://schemas.microsoft.com/office/drawing/2014/main" id="{AFE606F9-9541-40FD-9ED0-FA674B32BE5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a:extLst>
            <a:ext uri="{FF2B5EF4-FFF2-40B4-BE49-F238E27FC236}">
              <a16:creationId xmlns:a16="http://schemas.microsoft.com/office/drawing/2014/main" id="{D54FCD98-6C76-4D40-9516-8122EC64053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a:extLst>
            <a:ext uri="{FF2B5EF4-FFF2-40B4-BE49-F238E27FC236}">
              <a16:creationId xmlns:a16="http://schemas.microsoft.com/office/drawing/2014/main" id="{EAA46E64-07EB-4284-B5E3-5ED6CA6628C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7" name="テキスト ボックス 236">
          <a:extLst>
            <a:ext uri="{FF2B5EF4-FFF2-40B4-BE49-F238E27FC236}">
              <a16:creationId xmlns:a16="http://schemas.microsoft.com/office/drawing/2014/main" id="{3D029C15-3710-4756-A2E2-F0E63B3A6F4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8" name="直線コネクタ 237">
          <a:extLst>
            <a:ext uri="{FF2B5EF4-FFF2-40B4-BE49-F238E27FC236}">
              <a16:creationId xmlns:a16="http://schemas.microsoft.com/office/drawing/2014/main" id="{30380835-25BA-407A-9DF1-4EBED339E98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39" name="テキスト ボックス 238">
          <a:extLst>
            <a:ext uri="{FF2B5EF4-FFF2-40B4-BE49-F238E27FC236}">
              <a16:creationId xmlns:a16="http://schemas.microsoft.com/office/drawing/2014/main" id="{B1679036-811E-4CDB-BE33-03CCC8469D5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0" name="直線コネクタ 239">
          <a:extLst>
            <a:ext uri="{FF2B5EF4-FFF2-40B4-BE49-F238E27FC236}">
              <a16:creationId xmlns:a16="http://schemas.microsoft.com/office/drawing/2014/main" id="{C4DE5EF5-386C-4ADA-BFDD-5CC8A60D520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1" name="テキスト ボックス 240">
          <a:extLst>
            <a:ext uri="{FF2B5EF4-FFF2-40B4-BE49-F238E27FC236}">
              <a16:creationId xmlns:a16="http://schemas.microsoft.com/office/drawing/2014/main" id="{378F81E4-9602-4798-B8A2-D56379C7994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2" name="直線コネクタ 241">
          <a:extLst>
            <a:ext uri="{FF2B5EF4-FFF2-40B4-BE49-F238E27FC236}">
              <a16:creationId xmlns:a16="http://schemas.microsoft.com/office/drawing/2014/main" id="{D0BCBB5A-EB9A-439B-AC3C-023398773F7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3" name="テキスト ボックス 242">
          <a:extLst>
            <a:ext uri="{FF2B5EF4-FFF2-40B4-BE49-F238E27FC236}">
              <a16:creationId xmlns:a16="http://schemas.microsoft.com/office/drawing/2014/main" id="{C17C28B3-19C6-46A0-843B-AB43F6B3F66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4" name="直線コネクタ 243">
          <a:extLst>
            <a:ext uri="{FF2B5EF4-FFF2-40B4-BE49-F238E27FC236}">
              <a16:creationId xmlns:a16="http://schemas.microsoft.com/office/drawing/2014/main" id="{55D8C2A0-A241-49E4-AFE4-1BC738D66F6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5" name="テキスト ボックス 244">
          <a:extLst>
            <a:ext uri="{FF2B5EF4-FFF2-40B4-BE49-F238E27FC236}">
              <a16:creationId xmlns:a16="http://schemas.microsoft.com/office/drawing/2014/main" id="{042EFF4C-20B9-4E89-9936-28BAA24DB93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6" name="直線コネクタ 245">
          <a:extLst>
            <a:ext uri="{FF2B5EF4-FFF2-40B4-BE49-F238E27FC236}">
              <a16:creationId xmlns:a16="http://schemas.microsoft.com/office/drawing/2014/main" id="{E5075275-56EC-43F3-BC5D-494F9C36BC4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7" name="テキスト ボックス 246">
          <a:extLst>
            <a:ext uri="{FF2B5EF4-FFF2-40B4-BE49-F238E27FC236}">
              <a16:creationId xmlns:a16="http://schemas.microsoft.com/office/drawing/2014/main" id="{48F9F2CB-F508-4D06-B70E-35ACFA0F171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8" name="直線コネクタ 247">
          <a:extLst>
            <a:ext uri="{FF2B5EF4-FFF2-40B4-BE49-F238E27FC236}">
              <a16:creationId xmlns:a16="http://schemas.microsoft.com/office/drawing/2014/main" id="{136E9F3A-7460-4F3B-A0D3-25A645C0129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49" name="テキスト ボックス 248">
          <a:extLst>
            <a:ext uri="{FF2B5EF4-FFF2-40B4-BE49-F238E27FC236}">
              <a16:creationId xmlns:a16="http://schemas.microsoft.com/office/drawing/2014/main" id="{C22B9F3D-56BF-4863-9561-FD76525FCF0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a:extLst>
            <a:ext uri="{FF2B5EF4-FFF2-40B4-BE49-F238E27FC236}">
              <a16:creationId xmlns:a16="http://schemas.microsoft.com/office/drawing/2014/main" id="{4BA95EE2-9364-41BE-B24D-7B41620B44E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公営住宅】&#10;有形固定資産減価償却率グラフ枠">
          <a:extLst>
            <a:ext uri="{FF2B5EF4-FFF2-40B4-BE49-F238E27FC236}">
              <a16:creationId xmlns:a16="http://schemas.microsoft.com/office/drawing/2014/main" id="{85CFA817-4A68-4CCA-B50D-E19A0BECC5D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52" name="直線コネクタ 251">
          <a:extLst>
            <a:ext uri="{FF2B5EF4-FFF2-40B4-BE49-F238E27FC236}">
              <a16:creationId xmlns:a16="http://schemas.microsoft.com/office/drawing/2014/main" id="{1E6385E4-C943-4DD1-A089-E8DC97136694}"/>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53" name="【公営住宅】&#10;有形固定資産減価償却率最小値テキスト">
          <a:extLst>
            <a:ext uri="{FF2B5EF4-FFF2-40B4-BE49-F238E27FC236}">
              <a16:creationId xmlns:a16="http://schemas.microsoft.com/office/drawing/2014/main" id="{2FA6EC7E-A64D-4629-95F2-A76129AE44AD}"/>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54" name="直線コネクタ 253">
          <a:extLst>
            <a:ext uri="{FF2B5EF4-FFF2-40B4-BE49-F238E27FC236}">
              <a16:creationId xmlns:a16="http://schemas.microsoft.com/office/drawing/2014/main" id="{21BCF586-040A-4BDB-8434-875D22A4EA80}"/>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55" name="【公営住宅】&#10;有形固定資産減価償却率最大値テキスト">
          <a:extLst>
            <a:ext uri="{FF2B5EF4-FFF2-40B4-BE49-F238E27FC236}">
              <a16:creationId xmlns:a16="http://schemas.microsoft.com/office/drawing/2014/main" id="{BEB5DF59-D4A5-49D8-9074-F9AF9F00CAC1}"/>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56" name="直線コネクタ 255">
          <a:extLst>
            <a:ext uri="{FF2B5EF4-FFF2-40B4-BE49-F238E27FC236}">
              <a16:creationId xmlns:a16="http://schemas.microsoft.com/office/drawing/2014/main" id="{5CABC71E-A858-4BFE-ABD6-F27F814A84FD}"/>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57" name="【公営住宅】&#10;有形固定資産減価償却率平均値テキスト">
          <a:extLst>
            <a:ext uri="{FF2B5EF4-FFF2-40B4-BE49-F238E27FC236}">
              <a16:creationId xmlns:a16="http://schemas.microsoft.com/office/drawing/2014/main" id="{5F02AF37-7DBE-4C15-BF5F-A887290BA762}"/>
            </a:ext>
          </a:extLst>
        </xdr:cNvPr>
        <xdr:cNvSpPr txBox="1"/>
      </xdr:nvSpPr>
      <xdr:spPr>
        <a:xfrm>
          <a:off x="4673600" y="1408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58" name="フローチャート: 判断 257">
          <a:extLst>
            <a:ext uri="{FF2B5EF4-FFF2-40B4-BE49-F238E27FC236}">
              <a16:creationId xmlns:a16="http://schemas.microsoft.com/office/drawing/2014/main" id="{5AF2A0E6-C7B0-4C7B-9FE2-43A19E1D7726}"/>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59" name="フローチャート: 判断 258">
          <a:extLst>
            <a:ext uri="{FF2B5EF4-FFF2-40B4-BE49-F238E27FC236}">
              <a16:creationId xmlns:a16="http://schemas.microsoft.com/office/drawing/2014/main" id="{9DB58366-0BDD-4B49-975A-EE8CD5DA9787}"/>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60" name="フローチャート: 判断 259">
          <a:extLst>
            <a:ext uri="{FF2B5EF4-FFF2-40B4-BE49-F238E27FC236}">
              <a16:creationId xmlns:a16="http://schemas.microsoft.com/office/drawing/2014/main" id="{22010CA1-D592-4B9C-B13D-C4E393845BBC}"/>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61" name="フローチャート: 判断 260">
          <a:extLst>
            <a:ext uri="{FF2B5EF4-FFF2-40B4-BE49-F238E27FC236}">
              <a16:creationId xmlns:a16="http://schemas.microsoft.com/office/drawing/2014/main" id="{16DAD494-9910-4470-B696-38E405E3BE94}"/>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62" name="フローチャート: 判断 261">
          <a:extLst>
            <a:ext uri="{FF2B5EF4-FFF2-40B4-BE49-F238E27FC236}">
              <a16:creationId xmlns:a16="http://schemas.microsoft.com/office/drawing/2014/main" id="{34C4EC57-E363-4A2F-AE33-CDE13D39C91E}"/>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3BD6374-2E59-4A33-B5BF-BDC7825C63F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201B7578-B9D0-4144-9C76-AAF524C09E6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A4A8E759-8053-4DEB-9CA3-FEEF3AD844F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04266220-F75C-438F-98A5-4A7B780A102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E717653B-07F8-407F-9FE8-F9D6DFF2FD1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49349</xdr:rowOff>
    </xdr:from>
    <xdr:to>
      <xdr:col>24</xdr:col>
      <xdr:colOff>114300</xdr:colOff>
      <xdr:row>83</xdr:row>
      <xdr:rowOff>150949</xdr:rowOff>
    </xdr:to>
    <xdr:sp macro="" textlink="">
      <xdr:nvSpPr>
        <xdr:cNvPr id="268" name="楕円 267">
          <a:extLst>
            <a:ext uri="{FF2B5EF4-FFF2-40B4-BE49-F238E27FC236}">
              <a16:creationId xmlns:a16="http://schemas.microsoft.com/office/drawing/2014/main" id="{8B29F533-BF64-453D-BF2E-5B1D2653DAF1}"/>
            </a:ext>
          </a:extLst>
        </xdr:cNvPr>
        <xdr:cNvSpPr/>
      </xdr:nvSpPr>
      <xdr:spPr>
        <a:xfrm>
          <a:off x="45847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27776</xdr:rowOff>
    </xdr:from>
    <xdr:ext cx="405111" cy="259045"/>
    <xdr:sp macro="" textlink="">
      <xdr:nvSpPr>
        <xdr:cNvPr id="269" name="【公営住宅】&#10;有形固定資産減価償却率該当値テキスト">
          <a:extLst>
            <a:ext uri="{FF2B5EF4-FFF2-40B4-BE49-F238E27FC236}">
              <a16:creationId xmlns:a16="http://schemas.microsoft.com/office/drawing/2014/main" id="{AE1AB69C-1B19-48E9-BB4E-0A6D47B7DF41}"/>
            </a:ext>
          </a:extLst>
        </xdr:cNvPr>
        <xdr:cNvSpPr txBox="1"/>
      </xdr:nvSpPr>
      <xdr:spPr>
        <a:xfrm>
          <a:off x="4673600"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13426</xdr:rowOff>
    </xdr:from>
    <xdr:to>
      <xdr:col>20</xdr:col>
      <xdr:colOff>38100</xdr:colOff>
      <xdr:row>83</xdr:row>
      <xdr:rowOff>115026</xdr:rowOff>
    </xdr:to>
    <xdr:sp macro="" textlink="">
      <xdr:nvSpPr>
        <xdr:cNvPr id="270" name="楕円 269">
          <a:extLst>
            <a:ext uri="{FF2B5EF4-FFF2-40B4-BE49-F238E27FC236}">
              <a16:creationId xmlns:a16="http://schemas.microsoft.com/office/drawing/2014/main" id="{094E1137-1874-42E0-9750-7FA52DBC1CDF}"/>
            </a:ext>
          </a:extLst>
        </xdr:cNvPr>
        <xdr:cNvSpPr/>
      </xdr:nvSpPr>
      <xdr:spPr>
        <a:xfrm>
          <a:off x="3746500" y="14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64226</xdr:rowOff>
    </xdr:from>
    <xdr:to>
      <xdr:col>24</xdr:col>
      <xdr:colOff>63500</xdr:colOff>
      <xdr:row>83</xdr:row>
      <xdr:rowOff>100149</xdr:rowOff>
    </xdr:to>
    <xdr:cxnSp macro="">
      <xdr:nvCxnSpPr>
        <xdr:cNvPr id="271" name="直線コネクタ 270">
          <a:extLst>
            <a:ext uri="{FF2B5EF4-FFF2-40B4-BE49-F238E27FC236}">
              <a16:creationId xmlns:a16="http://schemas.microsoft.com/office/drawing/2014/main" id="{5E920804-8B36-41C6-AEE4-10716E0CEB54}"/>
            </a:ext>
          </a:extLst>
        </xdr:cNvPr>
        <xdr:cNvCxnSpPr/>
      </xdr:nvCxnSpPr>
      <xdr:spPr>
        <a:xfrm>
          <a:off x="3797300" y="1429457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272" name="n_1aveValue【公営住宅】&#10;有形固定資産減価償却率">
          <a:extLst>
            <a:ext uri="{FF2B5EF4-FFF2-40B4-BE49-F238E27FC236}">
              <a16:creationId xmlns:a16="http://schemas.microsoft.com/office/drawing/2014/main" id="{8F1AB5DB-6D3A-41B7-8653-43BA9B6A0CBB}"/>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273" name="n_2aveValue【公営住宅】&#10;有形固定資産減価償却率">
          <a:extLst>
            <a:ext uri="{FF2B5EF4-FFF2-40B4-BE49-F238E27FC236}">
              <a16:creationId xmlns:a16="http://schemas.microsoft.com/office/drawing/2014/main" id="{ED19A0C6-4D67-456E-923A-628B24F77FFA}"/>
            </a:ext>
          </a:extLst>
        </xdr:cNvPr>
        <xdr:cNvSpPr txBox="1"/>
      </xdr:nvSpPr>
      <xdr:spPr>
        <a:xfrm>
          <a:off x="2705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274" name="n_3aveValue【公営住宅】&#10;有形固定資産減価償却率">
          <a:extLst>
            <a:ext uri="{FF2B5EF4-FFF2-40B4-BE49-F238E27FC236}">
              <a16:creationId xmlns:a16="http://schemas.microsoft.com/office/drawing/2014/main" id="{ED0AD5F1-0791-4770-940A-A23B1669B55B}"/>
            </a:ext>
          </a:extLst>
        </xdr:cNvPr>
        <xdr:cNvSpPr txBox="1"/>
      </xdr:nvSpPr>
      <xdr:spPr>
        <a:xfrm>
          <a:off x="1816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275" name="n_4aveValue【公営住宅】&#10;有形固定資産減価償却率">
          <a:extLst>
            <a:ext uri="{FF2B5EF4-FFF2-40B4-BE49-F238E27FC236}">
              <a16:creationId xmlns:a16="http://schemas.microsoft.com/office/drawing/2014/main" id="{DF320AEF-4157-40DC-A4A5-695BFF86749F}"/>
            </a:ext>
          </a:extLst>
        </xdr:cNvPr>
        <xdr:cNvSpPr txBox="1"/>
      </xdr:nvSpPr>
      <xdr:spPr>
        <a:xfrm>
          <a:off x="927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106153</xdr:rowOff>
    </xdr:from>
    <xdr:ext cx="405111" cy="259045"/>
    <xdr:sp macro="" textlink="">
      <xdr:nvSpPr>
        <xdr:cNvPr id="276" name="n_1mainValue【公営住宅】&#10;有形固定資産減価償却率">
          <a:extLst>
            <a:ext uri="{FF2B5EF4-FFF2-40B4-BE49-F238E27FC236}">
              <a16:creationId xmlns:a16="http://schemas.microsoft.com/office/drawing/2014/main" id="{ED0C6853-7B81-44AC-B538-84C5778CE449}"/>
            </a:ext>
          </a:extLst>
        </xdr:cNvPr>
        <xdr:cNvSpPr txBox="1"/>
      </xdr:nvSpPr>
      <xdr:spPr>
        <a:xfrm>
          <a:off x="3582044" y="1433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a:extLst>
            <a:ext uri="{FF2B5EF4-FFF2-40B4-BE49-F238E27FC236}">
              <a16:creationId xmlns:a16="http://schemas.microsoft.com/office/drawing/2014/main" id="{A50E1C45-AC55-4916-A515-CA73C47AB57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a:extLst>
            <a:ext uri="{FF2B5EF4-FFF2-40B4-BE49-F238E27FC236}">
              <a16:creationId xmlns:a16="http://schemas.microsoft.com/office/drawing/2014/main" id="{A592A908-2A15-4AF9-A529-13119204589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a:extLst>
            <a:ext uri="{FF2B5EF4-FFF2-40B4-BE49-F238E27FC236}">
              <a16:creationId xmlns:a16="http://schemas.microsoft.com/office/drawing/2014/main" id="{B6861792-B4EF-411F-9342-553C7CB32BD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a:extLst>
            <a:ext uri="{FF2B5EF4-FFF2-40B4-BE49-F238E27FC236}">
              <a16:creationId xmlns:a16="http://schemas.microsoft.com/office/drawing/2014/main" id="{9BC39AFD-F579-44DD-9D17-204A78FEAC0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a:extLst>
            <a:ext uri="{FF2B5EF4-FFF2-40B4-BE49-F238E27FC236}">
              <a16:creationId xmlns:a16="http://schemas.microsoft.com/office/drawing/2014/main" id="{C90633CD-A12B-4FB4-AA53-C4A11601F39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a:extLst>
            <a:ext uri="{FF2B5EF4-FFF2-40B4-BE49-F238E27FC236}">
              <a16:creationId xmlns:a16="http://schemas.microsoft.com/office/drawing/2014/main" id="{36D9C8F0-D883-4131-9E6C-C809B1418C3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a:extLst>
            <a:ext uri="{FF2B5EF4-FFF2-40B4-BE49-F238E27FC236}">
              <a16:creationId xmlns:a16="http://schemas.microsoft.com/office/drawing/2014/main" id="{CD46BCD9-99B0-4158-8CDC-26C7F1AEE2B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a:extLst>
            <a:ext uri="{FF2B5EF4-FFF2-40B4-BE49-F238E27FC236}">
              <a16:creationId xmlns:a16="http://schemas.microsoft.com/office/drawing/2014/main" id="{8D462EFD-46C1-4BEA-873F-FEE6F8A5650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a:extLst>
            <a:ext uri="{FF2B5EF4-FFF2-40B4-BE49-F238E27FC236}">
              <a16:creationId xmlns:a16="http://schemas.microsoft.com/office/drawing/2014/main" id="{83A93487-FAE5-47DE-8B00-AF70FC0CED1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a:extLst>
            <a:ext uri="{FF2B5EF4-FFF2-40B4-BE49-F238E27FC236}">
              <a16:creationId xmlns:a16="http://schemas.microsoft.com/office/drawing/2014/main" id="{98CCA331-D0A2-4C61-8727-9EC6F6D1334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7" name="直線コネクタ 286">
          <a:extLst>
            <a:ext uri="{FF2B5EF4-FFF2-40B4-BE49-F238E27FC236}">
              <a16:creationId xmlns:a16="http://schemas.microsoft.com/office/drawing/2014/main" id="{507D665C-C25F-435E-B554-75C369173FD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8" name="テキスト ボックス 287">
          <a:extLst>
            <a:ext uri="{FF2B5EF4-FFF2-40B4-BE49-F238E27FC236}">
              <a16:creationId xmlns:a16="http://schemas.microsoft.com/office/drawing/2014/main" id="{68FA0462-9C8F-4085-9314-9F5502CF511D}"/>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9" name="直線コネクタ 288">
          <a:extLst>
            <a:ext uri="{FF2B5EF4-FFF2-40B4-BE49-F238E27FC236}">
              <a16:creationId xmlns:a16="http://schemas.microsoft.com/office/drawing/2014/main" id="{61AA5096-ACBA-4463-90B9-CDF4DFE41DE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0" name="テキスト ボックス 289">
          <a:extLst>
            <a:ext uri="{FF2B5EF4-FFF2-40B4-BE49-F238E27FC236}">
              <a16:creationId xmlns:a16="http://schemas.microsoft.com/office/drawing/2014/main" id="{A0044386-D87A-4951-B69B-69DCAF1BFC2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1" name="直線コネクタ 290">
          <a:extLst>
            <a:ext uri="{FF2B5EF4-FFF2-40B4-BE49-F238E27FC236}">
              <a16:creationId xmlns:a16="http://schemas.microsoft.com/office/drawing/2014/main" id="{D20F432F-4D5E-43CE-80A2-E657857B7D0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2" name="テキスト ボックス 291">
          <a:extLst>
            <a:ext uri="{FF2B5EF4-FFF2-40B4-BE49-F238E27FC236}">
              <a16:creationId xmlns:a16="http://schemas.microsoft.com/office/drawing/2014/main" id="{45F7A3BC-4997-4D78-BB08-938F0CFA487C}"/>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3" name="直線コネクタ 292">
          <a:extLst>
            <a:ext uri="{FF2B5EF4-FFF2-40B4-BE49-F238E27FC236}">
              <a16:creationId xmlns:a16="http://schemas.microsoft.com/office/drawing/2014/main" id="{FAB5A684-3C87-42BC-83D6-7DE9E23187E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4" name="テキスト ボックス 293">
          <a:extLst>
            <a:ext uri="{FF2B5EF4-FFF2-40B4-BE49-F238E27FC236}">
              <a16:creationId xmlns:a16="http://schemas.microsoft.com/office/drawing/2014/main" id="{A5445C86-CB48-45BD-9702-C60A58645528}"/>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5" name="直線コネクタ 294">
          <a:extLst>
            <a:ext uri="{FF2B5EF4-FFF2-40B4-BE49-F238E27FC236}">
              <a16:creationId xmlns:a16="http://schemas.microsoft.com/office/drawing/2014/main" id="{BC4E5D6D-5EEC-40DA-B746-B74779E9697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96" name="テキスト ボックス 295">
          <a:extLst>
            <a:ext uri="{FF2B5EF4-FFF2-40B4-BE49-F238E27FC236}">
              <a16:creationId xmlns:a16="http://schemas.microsoft.com/office/drawing/2014/main" id="{FC9D7823-8B12-4C7B-A13C-A5162D2A86A5}"/>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7" name="直線コネクタ 296">
          <a:extLst>
            <a:ext uri="{FF2B5EF4-FFF2-40B4-BE49-F238E27FC236}">
              <a16:creationId xmlns:a16="http://schemas.microsoft.com/office/drawing/2014/main" id="{25013BEE-D5AC-4780-B72C-41FBD12136C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98" name="テキスト ボックス 297">
          <a:extLst>
            <a:ext uri="{FF2B5EF4-FFF2-40B4-BE49-F238E27FC236}">
              <a16:creationId xmlns:a16="http://schemas.microsoft.com/office/drawing/2014/main" id="{561103E9-4FCD-465A-AF95-2FF2BE95B916}"/>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a:extLst>
            <a:ext uri="{FF2B5EF4-FFF2-40B4-BE49-F238E27FC236}">
              <a16:creationId xmlns:a16="http://schemas.microsoft.com/office/drawing/2014/main" id="{4D6E4E59-9E8B-491E-8A7E-3B23E4D15B3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0" name="テキスト ボックス 299">
          <a:extLst>
            <a:ext uri="{FF2B5EF4-FFF2-40B4-BE49-F238E27FC236}">
              <a16:creationId xmlns:a16="http://schemas.microsoft.com/office/drawing/2014/main" id="{078E16E5-7691-4E25-8588-6D333ABE21D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a:extLst>
            <a:ext uri="{FF2B5EF4-FFF2-40B4-BE49-F238E27FC236}">
              <a16:creationId xmlns:a16="http://schemas.microsoft.com/office/drawing/2014/main" id="{6F0D33A8-3E59-46C8-BC7C-6F2EFCFADC0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02" name="直線コネクタ 301">
          <a:extLst>
            <a:ext uri="{FF2B5EF4-FFF2-40B4-BE49-F238E27FC236}">
              <a16:creationId xmlns:a16="http://schemas.microsoft.com/office/drawing/2014/main" id="{9D73F0EA-3E61-47A1-9DD1-D3C1B2ACDEF4}"/>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03" name="【公営住宅】&#10;一人当たり面積最小値テキスト">
          <a:extLst>
            <a:ext uri="{FF2B5EF4-FFF2-40B4-BE49-F238E27FC236}">
              <a16:creationId xmlns:a16="http://schemas.microsoft.com/office/drawing/2014/main" id="{4EF78908-9DC3-4528-8B2D-BA8463DA0B28}"/>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04" name="直線コネクタ 303">
          <a:extLst>
            <a:ext uri="{FF2B5EF4-FFF2-40B4-BE49-F238E27FC236}">
              <a16:creationId xmlns:a16="http://schemas.microsoft.com/office/drawing/2014/main" id="{28FD49A5-D5BF-43E5-88FF-FA0C0B6F5854}"/>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05" name="【公営住宅】&#10;一人当たり面積最大値テキスト">
          <a:extLst>
            <a:ext uri="{FF2B5EF4-FFF2-40B4-BE49-F238E27FC236}">
              <a16:creationId xmlns:a16="http://schemas.microsoft.com/office/drawing/2014/main" id="{A86781DB-447B-4394-925A-E906CF81C85B}"/>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06" name="直線コネクタ 305">
          <a:extLst>
            <a:ext uri="{FF2B5EF4-FFF2-40B4-BE49-F238E27FC236}">
              <a16:creationId xmlns:a16="http://schemas.microsoft.com/office/drawing/2014/main" id="{920A4C2A-BD94-4E76-B71D-A8B1AD9B3EDD}"/>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307" name="【公営住宅】&#10;一人当たり面積平均値テキスト">
          <a:extLst>
            <a:ext uri="{FF2B5EF4-FFF2-40B4-BE49-F238E27FC236}">
              <a16:creationId xmlns:a16="http://schemas.microsoft.com/office/drawing/2014/main" id="{C416437F-1A16-4872-9467-80D15FF415DC}"/>
            </a:ext>
          </a:extLst>
        </xdr:cNvPr>
        <xdr:cNvSpPr txBox="1"/>
      </xdr:nvSpPr>
      <xdr:spPr>
        <a:xfrm>
          <a:off x="10515600" y="14318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08" name="フローチャート: 判断 307">
          <a:extLst>
            <a:ext uri="{FF2B5EF4-FFF2-40B4-BE49-F238E27FC236}">
              <a16:creationId xmlns:a16="http://schemas.microsoft.com/office/drawing/2014/main" id="{C03EC532-1C96-4D4E-8661-12CBAF816B7F}"/>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09" name="フローチャート: 判断 308">
          <a:extLst>
            <a:ext uri="{FF2B5EF4-FFF2-40B4-BE49-F238E27FC236}">
              <a16:creationId xmlns:a16="http://schemas.microsoft.com/office/drawing/2014/main" id="{14E93262-B25A-4263-BAD1-B106697CCC42}"/>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10" name="フローチャート: 判断 309">
          <a:extLst>
            <a:ext uri="{FF2B5EF4-FFF2-40B4-BE49-F238E27FC236}">
              <a16:creationId xmlns:a16="http://schemas.microsoft.com/office/drawing/2014/main" id="{3E4632CC-99F3-4329-A76D-5712DE142BE2}"/>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11" name="フローチャート: 判断 310">
          <a:extLst>
            <a:ext uri="{FF2B5EF4-FFF2-40B4-BE49-F238E27FC236}">
              <a16:creationId xmlns:a16="http://schemas.microsoft.com/office/drawing/2014/main" id="{A24E2FF5-C4E2-40B2-A2D4-D32EFF8C78A1}"/>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12" name="フローチャート: 判断 311">
          <a:extLst>
            <a:ext uri="{FF2B5EF4-FFF2-40B4-BE49-F238E27FC236}">
              <a16:creationId xmlns:a16="http://schemas.microsoft.com/office/drawing/2014/main" id="{E6D2240D-6425-4C8B-B6EF-E7A3B8823A7C}"/>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B5D4FCFA-459B-4D43-97AA-93AC8130564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B50B6F97-C7EB-4B15-9793-5D0F2E0754B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317B65E8-590C-43F0-A949-0F5F927DFBB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CDA548E0-B838-4C60-896B-76ED91F8ADE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A0A347DA-4B56-47FC-B257-B00C14FBAE3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39115</xdr:rowOff>
    </xdr:from>
    <xdr:to>
      <xdr:col>55</xdr:col>
      <xdr:colOff>50800</xdr:colOff>
      <xdr:row>80</xdr:row>
      <xdr:rowOff>140715</xdr:rowOff>
    </xdr:to>
    <xdr:sp macro="" textlink="">
      <xdr:nvSpPr>
        <xdr:cNvPr id="318" name="楕円 317">
          <a:extLst>
            <a:ext uri="{FF2B5EF4-FFF2-40B4-BE49-F238E27FC236}">
              <a16:creationId xmlns:a16="http://schemas.microsoft.com/office/drawing/2014/main" id="{034AE46E-2714-4FD3-BB51-BEB82012EB7E}"/>
            </a:ext>
          </a:extLst>
        </xdr:cNvPr>
        <xdr:cNvSpPr/>
      </xdr:nvSpPr>
      <xdr:spPr>
        <a:xfrm>
          <a:off x="10426700" y="1375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61992</xdr:rowOff>
    </xdr:from>
    <xdr:ext cx="534377" cy="259045"/>
    <xdr:sp macro="" textlink="">
      <xdr:nvSpPr>
        <xdr:cNvPr id="319" name="【公営住宅】&#10;一人当たり面積該当値テキスト">
          <a:extLst>
            <a:ext uri="{FF2B5EF4-FFF2-40B4-BE49-F238E27FC236}">
              <a16:creationId xmlns:a16="http://schemas.microsoft.com/office/drawing/2014/main" id="{3E727C0A-1443-4E6E-8CF5-3FC2FB486D08}"/>
            </a:ext>
          </a:extLst>
        </xdr:cNvPr>
        <xdr:cNvSpPr txBox="1"/>
      </xdr:nvSpPr>
      <xdr:spPr>
        <a:xfrm>
          <a:off x="10515600" y="1360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55226</xdr:rowOff>
    </xdr:from>
    <xdr:to>
      <xdr:col>50</xdr:col>
      <xdr:colOff>165100</xdr:colOff>
      <xdr:row>80</xdr:row>
      <xdr:rowOff>156826</xdr:rowOff>
    </xdr:to>
    <xdr:sp macro="" textlink="">
      <xdr:nvSpPr>
        <xdr:cNvPr id="320" name="楕円 319">
          <a:extLst>
            <a:ext uri="{FF2B5EF4-FFF2-40B4-BE49-F238E27FC236}">
              <a16:creationId xmlns:a16="http://schemas.microsoft.com/office/drawing/2014/main" id="{5C0F3547-6EC1-4605-B0BF-F1A0FFCD02A2}"/>
            </a:ext>
          </a:extLst>
        </xdr:cNvPr>
        <xdr:cNvSpPr/>
      </xdr:nvSpPr>
      <xdr:spPr>
        <a:xfrm>
          <a:off x="9588500" y="1377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89915</xdr:rowOff>
    </xdr:from>
    <xdr:to>
      <xdr:col>55</xdr:col>
      <xdr:colOff>0</xdr:colOff>
      <xdr:row>80</xdr:row>
      <xdr:rowOff>106026</xdr:rowOff>
    </xdr:to>
    <xdr:cxnSp macro="">
      <xdr:nvCxnSpPr>
        <xdr:cNvPr id="321" name="直線コネクタ 320">
          <a:extLst>
            <a:ext uri="{FF2B5EF4-FFF2-40B4-BE49-F238E27FC236}">
              <a16:creationId xmlns:a16="http://schemas.microsoft.com/office/drawing/2014/main" id="{45433BD5-E3E2-42E4-9047-0080C741C358}"/>
            </a:ext>
          </a:extLst>
        </xdr:cNvPr>
        <xdr:cNvCxnSpPr/>
      </xdr:nvCxnSpPr>
      <xdr:spPr>
        <a:xfrm flipV="1">
          <a:off x="9639300" y="13805915"/>
          <a:ext cx="838200" cy="1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macro="" textlink="">
      <xdr:nvSpPr>
        <xdr:cNvPr id="322" name="n_1aveValue【公営住宅】&#10;一人当たり面積">
          <a:extLst>
            <a:ext uri="{FF2B5EF4-FFF2-40B4-BE49-F238E27FC236}">
              <a16:creationId xmlns:a16="http://schemas.microsoft.com/office/drawing/2014/main" id="{59EFBFB4-DBC2-4EF6-90D4-7EEBBA3256DA}"/>
            </a:ext>
          </a:extLst>
        </xdr:cNvPr>
        <xdr:cNvSpPr txBox="1"/>
      </xdr:nvSpPr>
      <xdr:spPr>
        <a:xfrm>
          <a:off x="9391727" y="1444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23" name="n_2aveValue【公営住宅】&#10;一人当たり面積">
          <a:extLst>
            <a:ext uri="{FF2B5EF4-FFF2-40B4-BE49-F238E27FC236}">
              <a16:creationId xmlns:a16="http://schemas.microsoft.com/office/drawing/2014/main" id="{A5E39066-8883-4366-8E45-65D7AC0CA2BC}"/>
            </a:ext>
          </a:extLst>
        </xdr:cNvPr>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24" name="n_3aveValue【公営住宅】&#10;一人当たり面積">
          <a:extLst>
            <a:ext uri="{FF2B5EF4-FFF2-40B4-BE49-F238E27FC236}">
              <a16:creationId xmlns:a16="http://schemas.microsoft.com/office/drawing/2014/main" id="{1CA48597-6FD3-4275-9B1E-CBA7D9FA0DD3}"/>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25" name="n_4aveValue【公営住宅】&#10;一人当たり面積">
          <a:extLst>
            <a:ext uri="{FF2B5EF4-FFF2-40B4-BE49-F238E27FC236}">
              <a16:creationId xmlns:a16="http://schemas.microsoft.com/office/drawing/2014/main" id="{FCC879F9-7979-4F17-BBD8-9856FF20C2E8}"/>
            </a:ext>
          </a:extLst>
        </xdr:cNvPr>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79</xdr:row>
      <xdr:rowOff>1903</xdr:rowOff>
    </xdr:from>
    <xdr:ext cx="534377" cy="259045"/>
    <xdr:sp macro="" textlink="">
      <xdr:nvSpPr>
        <xdr:cNvPr id="326" name="n_1mainValue【公営住宅】&#10;一人当たり面積">
          <a:extLst>
            <a:ext uri="{FF2B5EF4-FFF2-40B4-BE49-F238E27FC236}">
              <a16:creationId xmlns:a16="http://schemas.microsoft.com/office/drawing/2014/main" id="{EBDE5521-CC9A-4E1D-8166-D6D620664964}"/>
            </a:ext>
          </a:extLst>
        </xdr:cNvPr>
        <xdr:cNvSpPr txBox="1"/>
      </xdr:nvSpPr>
      <xdr:spPr>
        <a:xfrm>
          <a:off x="9359411" y="135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a:extLst>
            <a:ext uri="{FF2B5EF4-FFF2-40B4-BE49-F238E27FC236}">
              <a16:creationId xmlns:a16="http://schemas.microsoft.com/office/drawing/2014/main" id="{CF2973F1-A2B0-44AA-B59E-D094904F459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a:extLst>
            <a:ext uri="{FF2B5EF4-FFF2-40B4-BE49-F238E27FC236}">
              <a16:creationId xmlns:a16="http://schemas.microsoft.com/office/drawing/2014/main" id="{2DDC6742-7AD9-4C78-9792-C2CC06A9A39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a:extLst>
            <a:ext uri="{FF2B5EF4-FFF2-40B4-BE49-F238E27FC236}">
              <a16:creationId xmlns:a16="http://schemas.microsoft.com/office/drawing/2014/main" id="{586AC10F-5F99-448B-A49D-FA11ACD08FE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a:extLst>
            <a:ext uri="{FF2B5EF4-FFF2-40B4-BE49-F238E27FC236}">
              <a16:creationId xmlns:a16="http://schemas.microsoft.com/office/drawing/2014/main" id="{CA3C2923-CF0C-445F-BAE2-0EBC1A10E01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a:extLst>
            <a:ext uri="{FF2B5EF4-FFF2-40B4-BE49-F238E27FC236}">
              <a16:creationId xmlns:a16="http://schemas.microsoft.com/office/drawing/2014/main" id="{87FAD6BE-5943-47FE-885C-1E94CCC9D21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a:extLst>
            <a:ext uri="{FF2B5EF4-FFF2-40B4-BE49-F238E27FC236}">
              <a16:creationId xmlns:a16="http://schemas.microsoft.com/office/drawing/2014/main" id="{9340E913-63DF-4983-81FB-8E4FBE89D01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a:extLst>
            <a:ext uri="{FF2B5EF4-FFF2-40B4-BE49-F238E27FC236}">
              <a16:creationId xmlns:a16="http://schemas.microsoft.com/office/drawing/2014/main" id="{1853EBC9-35B1-4FCE-B173-FCD0EEB491B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a:extLst>
            <a:ext uri="{FF2B5EF4-FFF2-40B4-BE49-F238E27FC236}">
              <a16:creationId xmlns:a16="http://schemas.microsoft.com/office/drawing/2014/main" id="{A32E3098-8BBE-4B63-AD55-2061356CA96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5B96C12B-B007-412E-93E6-97D77E4056F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4F89F449-82A6-4642-AFE5-184AA9B239E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05351BDA-8640-4F1A-9237-BA63FF6B088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05D5E7E1-83E0-4D78-8C46-1D45B2949CC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93DEA65E-A292-4F55-A136-1D4A8AAA035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A07A395F-E5B0-4507-AFB0-45E85B31B33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0308564D-BAB6-4DF9-A1BF-E8985978817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EA38E2EA-8A23-4979-8900-3652A23D483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3" name="正方形/長方形 342">
          <a:extLst>
            <a:ext uri="{FF2B5EF4-FFF2-40B4-BE49-F238E27FC236}">
              <a16:creationId xmlns:a16="http://schemas.microsoft.com/office/drawing/2014/main" id="{B483BD9F-F8A0-4D22-BA57-A5123CFCB06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4" name="正方形/長方形 343">
          <a:extLst>
            <a:ext uri="{FF2B5EF4-FFF2-40B4-BE49-F238E27FC236}">
              <a16:creationId xmlns:a16="http://schemas.microsoft.com/office/drawing/2014/main" id="{550B4933-9CD1-4B7F-B6C8-A4624888B8A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5" name="正方形/長方形 344">
          <a:extLst>
            <a:ext uri="{FF2B5EF4-FFF2-40B4-BE49-F238E27FC236}">
              <a16:creationId xmlns:a16="http://schemas.microsoft.com/office/drawing/2014/main" id="{E4DA04B8-EA4A-428B-91F1-099CF116BB9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6" name="正方形/長方形 345">
          <a:extLst>
            <a:ext uri="{FF2B5EF4-FFF2-40B4-BE49-F238E27FC236}">
              <a16:creationId xmlns:a16="http://schemas.microsoft.com/office/drawing/2014/main" id="{E9E34B3F-858D-4442-9E6E-BF0D475C75A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7" name="正方形/長方形 346">
          <a:extLst>
            <a:ext uri="{FF2B5EF4-FFF2-40B4-BE49-F238E27FC236}">
              <a16:creationId xmlns:a16="http://schemas.microsoft.com/office/drawing/2014/main" id="{8F852D9B-2864-4BFB-9817-EE8BBA12C21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8" name="正方形/長方形 347">
          <a:extLst>
            <a:ext uri="{FF2B5EF4-FFF2-40B4-BE49-F238E27FC236}">
              <a16:creationId xmlns:a16="http://schemas.microsoft.com/office/drawing/2014/main" id="{9D447135-FA43-46AC-B0B6-F4AB2E55343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9" name="正方形/長方形 348">
          <a:extLst>
            <a:ext uri="{FF2B5EF4-FFF2-40B4-BE49-F238E27FC236}">
              <a16:creationId xmlns:a16="http://schemas.microsoft.com/office/drawing/2014/main" id="{A001C343-FF3E-4BB8-AB64-31182D90E18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0" name="正方形/長方形 349">
          <a:extLst>
            <a:ext uri="{FF2B5EF4-FFF2-40B4-BE49-F238E27FC236}">
              <a16:creationId xmlns:a16="http://schemas.microsoft.com/office/drawing/2014/main" id="{BBC2B3AE-827A-45F6-A752-9AA218C8557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1" name="テキスト ボックス 350">
          <a:extLst>
            <a:ext uri="{FF2B5EF4-FFF2-40B4-BE49-F238E27FC236}">
              <a16:creationId xmlns:a16="http://schemas.microsoft.com/office/drawing/2014/main" id="{D6AE2A52-4E9D-40B8-9564-A0578C47F7C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2" name="直線コネクタ 351">
          <a:extLst>
            <a:ext uri="{FF2B5EF4-FFF2-40B4-BE49-F238E27FC236}">
              <a16:creationId xmlns:a16="http://schemas.microsoft.com/office/drawing/2014/main" id="{02AF4261-9128-4DF2-B929-8D185C443C3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3" name="テキスト ボックス 352">
          <a:extLst>
            <a:ext uri="{FF2B5EF4-FFF2-40B4-BE49-F238E27FC236}">
              <a16:creationId xmlns:a16="http://schemas.microsoft.com/office/drawing/2014/main" id="{71969529-FEFF-405D-BF52-0F30447522D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54" name="直線コネクタ 353">
          <a:extLst>
            <a:ext uri="{FF2B5EF4-FFF2-40B4-BE49-F238E27FC236}">
              <a16:creationId xmlns:a16="http://schemas.microsoft.com/office/drawing/2014/main" id="{948664EB-4AC1-4BA4-B4C7-F331F53706B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55" name="テキスト ボックス 354">
          <a:extLst>
            <a:ext uri="{FF2B5EF4-FFF2-40B4-BE49-F238E27FC236}">
              <a16:creationId xmlns:a16="http://schemas.microsoft.com/office/drawing/2014/main" id="{B5FFB91A-392E-486E-A96E-1AD77C5FDBE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6" name="直線コネクタ 355">
          <a:extLst>
            <a:ext uri="{FF2B5EF4-FFF2-40B4-BE49-F238E27FC236}">
              <a16:creationId xmlns:a16="http://schemas.microsoft.com/office/drawing/2014/main" id="{71AC5BAA-72E6-407C-BFD0-2966803A1F9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7" name="テキスト ボックス 356">
          <a:extLst>
            <a:ext uri="{FF2B5EF4-FFF2-40B4-BE49-F238E27FC236}">
              <a16:creationId xmlns:a16="http://schemas.microsoft.com/office/drawing/2014/main" id="{63427E36-2FA7-4FC8-BCA2-D3864C0E785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8" name="直線コネクタ 357">
          <a:extLst>
            <a:ext uri="{FF2B5EF4-FFF2-40B4-BE49-F238E27FC236}">
              <a16:creationId xmlns:a16="http://schemas.microsoft.com/office/drawing/2014/main" id="{F03132FE-9095-4DE3-A71C-70EEBB4583F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9" name="テキスト ボックス 358">
          <a:extLst>
            <a:ext uri="{FF2B5EF4-FFF2-40B4-BE49-F238E27FC236}">
              <a16:creationId xmlns:a16="http://schemas.microsoft.com/office/drawing/2014/main" id="{278A3DEB-9EE5-470A-BED6-8AA3FE278E2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0" name="直線コネクタ 359">
          <a:extLst>
            <a:ext uri="{FF2B5EF4-FFF2-40B4-BE49-F238E27FC236}">
              <a16:creationId xmlns:a16="http://schemas.microsoft.com/office/drawing/2014/main" id="{DA398A5E-92F8-417B-91D6-70DE7CDC267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1" name="テキスト ボックス 360">
          <a:extLst>
            <a:ext uri="{FF2B5EF4-FFF2-40B4-BE49-F238E27FC236}">
              <a16:creationId xmlns:a16="http://schemas.microsoft.com/office/drawing/2014/main" id="{11E6F57D-31B2-499C-8E00-123F4150F02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2" name="直線コネクタ 361">
          <a:extLst>
            <a:ext uri="{FF2B5EF4-FFF2-40B4-BE49-F238E27FC236}">
              <a16:creationId xmlns:a16="http://schemas.microsoft.com/office/drawing/2014/main" id="{6F13C7AC-3342-4B60-AE9D-B036047A943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3" name="テキスト ボックス 362">
          <a:extLst>
            <a:ext uri="{FF2B5EF4-FFF2-40B4-BE49-F238E27FC236}">
              <a16:creationId xmlns:a16="http://schemas.microsoft.com/office/drawing/2014/main" id="{5B3E91A5-D19B-4545-9AE2-A0448E78A81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4" name="直線コネクタ 363">
          <a:extLst>
            <a:ext uri="{FF2B5EF4-FFF2-40B4-BE49-F238E27FC236}">
              <a16:creationId xmlns:a16="http://schemas.microsoft.com/office/drawing/2014/main" id="{DA896F07-BE6E-49A5-8B50-E6C9ED88C9F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65" name="テキスト ボックス 364">
          <a:extLst>
            <a:ext uri="{FF2B5EF4-FFF2-40B4-BE49-F238E27FC236}">
              <a16:creationId xmlns:a16="http://schemas.microsoft.com/office/drawing/2014/main" id="{FE9232A7-B987-4408-B744-AA1698143F7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6" name="直線コネクタ 365">
          <a:extLst>
            <a:ext uri="{FF2B5EF4-FFF2-40B4-BE49-F238E27FC236}">
              <a16:creationId xmlns:a16="http://schemas.microsoft.com/office/drawing/2014/main" id="{921D7B4F-F10D-4E9D-8B96-2A59F16EB17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67" name="【認定こども園・幼稚園・保育所】&#10;有形固定資産減価償却率グラフ枠">
          <a:extLst>
            <a:ext uri="{FF2B5EF4-FFF2-40B4-BE49-F238E27FC236}">
              <a16:creationId xmlns:a16="http://schemas.microsoft.com/office/drawing/2014/main" id="{5A364DF9-75E0-4CD0-A45D-55B69AB7379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368" name="直線コネクタ 367">
          <a:extLst>
            <a:ext uri="{FF2B5EF4-FFF2-40B4-BE49-F238E27FC236}">
              <a16:creationId xmlns:a16="http://schemas.microsoft.com/office/drawing/2014/main" id="{F1575903-0315-4E09-929E-110783320A01}"/>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69" name="【認定こども園・幼稚園・保育所】&#10;有形固定資産減価償却率最小値テキスト">
          <a:extLst>
            <a:ext uri="{FF2B5EF4-FFF2-40B4-BE49-F238E27FC236}">
              <a16:creationId xmlns:a16="http://schemas.microsoft.com/office/drawing/2014/main" id="{8784CDE4-2037-47A3-A6AC-5C7F0552027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70" name="直線コネクタ 369">
          <a:extLst>
            <a:ext uri="{FF2B5EF4-FFF2-40B4-BE49-F238E27FC236}">
              <a16:creationId xmlns:a16="http://schemas.microsoft.com/office/drawing/2014/main" id="{7D9E7ED0-782A-466F-905A-C8F85C9EC47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371" name="【認定こども園・幼稚園・保育所】&#10;有形固定資産減価償却率最大値テキスト">
          <a:extLst>
            <a:ext uri="{FF2B5EF4-FFF2-40B4-BE49-F238E27FC236}">
              <a16:creationId xmlns:a16="http://schemas.microsoft.com/office/drawing/2014/main" id="{1D9833D6-7D09-429B-A437-EA84BAC107A2}"/>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372" name="直線コネクタ 371">
          <a:extLst>
            <a:ext uri="{FF2B5EF4-FFF2-40B4-BE49-F238E27FC236}">
              <a16:creationId xmlns:a16="http://schemas.microsoft.com/office/drawing/2014/main" id="{F187F2A2-C2B0-4943-9D37-A6302ADE4E8E}"/>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373" name="【認定こども園・幼稚園・保育所】&#10;有形固定資産減価償却率平均値テキスト">
          <a:extLst>
            <a:ext uri="{FF2B5EF4-FFF2-40B4-BE49-F238E27FC236}">
              <a16:creationId xmlns:a16="http://schemas.microsoft.com/office/drawing/2014/main" id="{F2026A54-71C9-45D2-B636-1A6EFA92F0CC}"/>
            </a:ext>
          </a:extLst>
        </xdr:cNvPr>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374" name="フローチャート: 判断 373">
          <a:extLst>
            <a:ext uri="{FF2B5EF4-FFF2-40B4-BE49-F238E27FC236}">
              <a16:creationId xmlns:a16="http://schemas.microsoft.com/office/drawing/2014/main" id="{D307B22C-8F93-4BFB-9427-D767AE635988}"/>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375" name="フローチャート: 判断 374">
          <a:extLst>
            <a:ext uri="{FF2B5EF4-FFF2-40B4-BE49-F238E27FC236}">
              <a16:creationId xmlns:a16="http://schemas.microsoft.com/office/drawing/2014/main" id="{993BC1FE-1510-40AD-9B97-370622F11553}"/>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376" name="フローチャート: 判断 375">
          <a:extLst>
            <a:ext uri="{FF2B5EF4-FFF2-40B4-BE49-F238E27FC236}">
              <a16:creationId xmlns:a16="http://schemas.microsoft.com/office/drawing/2014/main" id="{71363C4D-E655-4AB0-860B-751932E3EB1F}"/>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377" name="フローチャート: 判断 376">
          <a:extLst>
            <a:ext uri="{FF2B5EF4-FFF2-40B4-BE49-F238E27FC236}">
              <a16:creationId xmlns:a16="http://schemas.microsoft.com/office/drawing/2014/main" id="{02654DFF-D30C-4C20-90A3-4DB714A24829}"/>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378" name="フローチャート: 判断 377">
          <a:extLst>
            <a:ext uri="{FF2B5EF4-FFF2-40B4-BE49-F238E27FC236}">
              <a16:creationId xmlns:a16="http://schemas.microsoft.com/office/drawing/2014/main" id="{4941CD26-33BD-4665-A492-271159F764C8}"/>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4922D0EB-BDFE-4EE8-864C-07AB22FE19C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7D0E3239-E74B-4365-B084-A82BD832474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9D4DADE4-98F7-4734-9FED-4B3618D49EA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37DE18FB-B2E2-485B-AA40-791EEDEEAC4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F5C3D5A6-05C3-43D6-B44B-64404E6BDC5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74385</xdr:rowOff>
    </xdr:from>
    <xdr:to>
      <xdr:col>85</xdr:col>
      <xdr:colOff>177800</xdr:colOff>
      <xdr:row>39</xdr:row>
      <xdr:rowOff>4535</xdr:rowOff>
    </xdr:to>
    <xdr:sp macro="" textlink="">
      <xdr:nvSpPr>
        <xdr:cNvPr id="384" name="楕円 383">
          <a:extLst>
            <a:ext uri="{FF2B5EF4-FFF2-40B4-BE49-F238E27FC236}">
              <a16:creationId xmlns:a16="http://schemas.microsoft.com/office/drawing/2014/main" id="{99005CC1-AF89-41C6-BEB8-50FB54AEFF88}"/>
            </a:ext>
          </a:extLst>
        </xdr:cNvPr>
        <xdr:cNvSpPr/>
      </xdr:nvSpPr>
      <xdr:spPr>
        <a:xfrm>
          <a:off x="162687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52812</xdr:rowOff>
    </xdr:from>
    <xdr:ext cx="405111" cy="259045"/>
    <xdr:sp macro="" textlink="">
      <xdr:nvSpPr>
        <xdr:cNvPr id="385" name="【認定こども園・幼稚園・保育所】&#10;有形固定資産減価償却率該当値テキスト">
          <a:extLst>
            <a:ext uri="{FF2B5EF4-FFF2-40B4-BE49-F238E27FC236}">
              <a16:creationId xmlns:a16="http://schemas.microsoft.com/office/drawing/2014/main" id="{3790CA35-B6FD-450B-AFF1-9CEC9ACBB1E3}"/>
            </a:ext>
          </a:extLst>
        </xdr:cNvPr>
        <xdr:cNvSpPr txBox="1"/>
      </xdr:nvSpPr>
      <xdr:spPr>
        <a:xfrm>
          <a:off x="16357600"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35197</xdr:rowOff>
    </xdr:from>
    <xdr:to>
      <xdr:col>81</xdr:col>
      <xdr:colOff>101600</xdr:colOff>
      <xdr:row>38</xdr:row>
      <xdr:rowOff>136797</xdr:rowOff>
    </xdr:to>
    <xdr:sp macro="" textlink="">
      <xdr:nvSpPr>
        <xdr:cNvPr id="386" name="楕円 385">
          <a:extLst>
            <a:ext uri="{FF2B5EF4-FFF2-40B4-BE49-F238E27FC236}">
              <a16:creationId xmlns:a16="http://schemas.microsoft.com/office/drawing/2014/main" id="{E6FD145C-1DA3-48CC-A990-1BA16F4C8980}"/>
            </a:ext>
          </a:extLst>
        </xdr:cNvPr>
        <xdr:cNvSpPr/>
      </xdr:nvSpPr>
      <xdr:spPr>
        <a:xfrm>
          <a:off x="15430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85997</xdr:rowOff>
    </xdr:from>
    <xdr:to>
      <xdr:col>85</xdr:col>
      <xdr:colOff>127000</xdr:colOff>
      <xdr:row>38</xdr:row>
      <xdr:rowOff>125185</xdr:rowOff>
    </xdr:to>
    <xdr:cxnSp macro="">
      <xdr:nvCxnSpPr>
        <xdr:cNvPr id="387" name="直線コネクタ 386">
          <a:extLst>
            <a:ext uri="{FF2B5EF4-FFF2-40B4-BE49-F238E27FC236}">
              <a16:creationId xmlns:a16="http://schemas.microsoft.com/office/drawing/2014/main" id="{45419677-8788-4CDF-8274-50FB4BD92CB0}"/>
            </a:ext>
          </a:extLst>
        </xdr:cNvPr>
        <xdr:cNvCxnSpPr/>
      </xdr:nvCxnSpPr>
      <xdr:spPr>
        <a:xfrm>
          <a:off x="15481300" y="660109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388" name="n_1aveValue【認定こども園・幼稚園・保育所】&#10;有形固定資産減価償却率">
          <a:extLst>
            <a:ext uri="{FF2B5EF4-FFF2-40B4-BE49-F238E27FC236}">
              <a16:creationId xmlns:a16="http://schemas.microsoft.com/office/drawing/2014/main" id="{B1FD82F4-56D5-4012-9A9D-0072883735E6}"/>
            </a:ext>
          </a:extLst>
        </xdr:cNvPr>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389" name="n_2aveValue【認定こども園・幼稚園・保育所】&#10;有形固定資産減価償却率">
          <a:extLst>
            <a:ext uri="{FF2B5EF4-FFF2-40B4-BE49-F238E27FC236}">
              <a16:creationId xmlns:a16="http://schemas.microsoft.com/office/drawing/2014/main" id="{B068A6CB-CA0D-4FB6-912D-873D791A5774}"/>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390" name="n_3aveValue【認定こども園・幼稚園・保育所】&#10;有形固定資産減価償却率">
          <a:extLst>
            <a:ext uri="{FF2B5EF4-FFF2-40B4-BE49-F238E27FC236}">
              <a16:creationId xmlns:a16="http://schemas.microsoft.com/office/drawing/2014/main" id="{ED5BF35A-5A0D-4E58-A245-EFA2A5CE82D6}"/>
            </a:ext>
          </a:extLst>
        </xdr:cNvPr>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391" name="n_4aveValue【認定こども園・幼稚園・保育所】&#10;有形固定資産減価償却率">
          <a:extLst>
            <a:ext uri="{FF2B5EF4-FFF2-40B4-BE49-F238E27FC236}">
              <a16:creationId xmlns:a16="http://schemas.microsoft.com/office/drawing/2014/main" id="{FB3AAB79-F1FD-4477-8608-A3A9C2DFCBA5}"/>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127924</xdr:rowOff>
    </xdr:from>
    <xdr:ext cx="405111" cy="259045"/>
    <xdr:sp macro="" textlink="">
      <xdr:nvSpPr>
        <xdr:cNvPr id="392" name="n_1mainValue【認定こども園・幼稚園・保育所】&#10;有形固定資産減価償却率">
          <a:extLst>
            <a:ext uri="{FF2B5EF4-FFF2-40B4-BE49-F238E27FC236}">
              <a16:creationId xmlns:a16="http://schemas.microsoft.com/office/drawing/2014/main" id="{B7ADC088-5242-46B9-A2D1-AA8ED657754B}"/>
            </a:ext>
          </a:extLst>
        </xdr:cNvPr>
        <xdr:cNvSpPr txBox="1"/>
      </xdr:nvSpPr>
      <xdr:spPr>
        <a:xfrm>
          <a:off x="152660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3" name="正方形/長方形 392">
          <a:extLst>
            <a:ext uri="{FF2B5EF4-FFF2-40B4-BE49-F238E27FC236}">
              <a16:creationId xmlns:a16="http://schemas.microsoft.com/office/drawing/2014/main" id="{4B453324-0625-4C28-B1CF-7C3FBFA195B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4" name="正方形/長方形 393">
          <a:extLst>
            <a:ext uri="{FF2B5EF4-FFF2-40B4-BE49-F238E27FC236}">
              <a16:creationId xmlns:a16="http://schemas.microsoft.com/office/drawing/2014/main" id="{AF8D116D-96CE-4E24-BCC4-1E7CE0D805B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5" name="正方形/長方形 394">
          <a:extLst>
            <a:ext uri="{FF2B5EF4-FFF2-40B4-BE49-F238E27FC236}">
              <a16:creationId xmlns:a16="http://schemas.microsoft.com/office/drawing/2014/main" id="{9DFCBC19-763B-49E8-964F-435665246D1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6" name="正方形/長方形 395">
          <a:extLst>
            <a:ext uri="{FF2B5EF4-FFF2-40B4-BE49-F238E27FC236}">
              <a16:creationId xmlns:a16="http://schemas.microsoft.com/office/drawing/2014/main" id="{778289B1-C31E-4901-9469-6D5F54E8796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7" name="正方形/長方形 396">
          <a:extLst>
            <a:ext uri="{FF2B5EF4-FFF2-40B4-BE49-F238E27FC236}">
              <a16:creationId xmlns:a16="http://schemas.microsoft.com/office/drawing/2014/main" id="{26C880A9-87B0-44C5-A50F-18E70B9246F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8" name="正方形/長方形 397">
          <a:extLst>
            <a:ext uri="{FF2B5EF4-FFF2-40B4-BE49-F238E27FC236}">
              <a16:creationId xmlns:a16="http://schemas.microsoft.com/office/drawing/2014/main" id="{5972B687-867A-4515-8900-B2569C3CCA9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9" name="正方形/長方形 398">
          <a:extLst>
            <a:ext uri="{FF2B5EF4-FFF2-40B4-BE49-F238E27FC236}">
              <a16:creationId xmlns:a16="http://schemas.microsoft.com/office/drawing/2014/main" id="{00880660-594A-458F-B27B-C3DD6125831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0" name="正方形/長方形 399">
          <a:extLst>
            <a:ext uri="{FF2B5EF4-FFF2-40B4-BE49-F238E27FC236}">
              <a16:creationId xmlns:a16="http://schemas.microsoft.com/office/drawing/2014/main" id="{201CE39C-E2DD-496A-BDDD-026432BD593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1" name="テキスト ボックス 400">
          <a:extLst>
            <a:ext uri="{FF2B5EF4-FFF2-40B4-BE49-F238E27FC236}">
              <a16:creationId xmlns:a16="http://schemas.microsoft.com/office/drawing/2014/main" id="{C394E1F2-6B87-4C38-BF19-46057FF93D0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2" name="直線コネクタ 401">
          <a:extLst>
            <a:ext uri="{FF2B5EF4-FFF2-40B4-BE49-F238E27FC236}">
              <a16:creationId xmlns:a16="http://schemas.microsoft.com/office/drawing/2014/main" id="{EFC87394-6309-4912-8FDE-38C8BA18CCA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3" name="直線コネクタ 402">
          <a:extLst>
            <a:ext uri="{FF2B5EF4-FFF2-40B4-BE49-F238E27FC236}">
              <a16:creationId xmlns:a16="http://schemas.microsoft.com/office/drawing/2014/main" id="{31FF5DC4-549E-4AB7-8202-3F39890AFBF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E326EFC3-9473-4913-A3B7-A884C753E99D}"/>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5" name="直線コネクタ 404">
          <a:extLst>
            <a:ext uri="{FF2B5EF4-FFF2-40B4-BE49-F238E27FC236}">
              <a16:creationId xmlns:a16="http://schemas.microsoft.com/office/drawing/2014/main" id="{67534DC5-A939-4BFF-AE40-5B8F2F02FC6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06" name="テキスト ボックス 405">
          <a:extLst>
            <a:ext uri="{FF2B5EF4-FFF2-40B4-BE49-F238E27FC236}">
              <a16:creationId xmlns:a16="http://schemas.microsoft.com/office/drawing/2014/main" id="{D1C2B414-7F5E-44A4-BE4E-27B8A2E106A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07" name="直線コネクタ 406">
          <a:extLst>
            <a:ext uri="{FF2B5EF4-FFF2-40B4-BE49-F238E27FC236}">
              <a16:creationId xmlns:a16="http://schemas.microsoft.com/office/drawing/2014/main" id="{028F944F-1EE8-4CCE-8BBB-CDB106D7249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08" name="テキスト ボックス 407">
          <a:extLst>
            <a:ext uri="{FF2B5EF4-FFF2-40B4-BE49-F238E27FC236}">
              <a16:creationId xmlns:a16="http://schemas.microsoft.com/office/drawing/2014/main" id="{ADF665F8-10E4-4B47-8190-6599FEF1632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09" name="直線コネクタ 408">
          <a:extLst>
            <a:ext uri="{FF2B5EF4-FFF2-40B4-BE49-F238E27FC236}">
              <a16:creationId xmlns:a16="http://schemas.microsoft.com/office/drawing/2014/main" id="{952A6D69-505F-482D-9D01-CB45294249E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0" name="テキスト ボックス 409">
          <a:extLst>
            <a:ext uri="{FF2B5EF4-FFF2-40B4-BE49-F238E27FC236}">
              <a16:creationId xmlns:a16="http://schemas.microsoft.com/office/drawing/2014/main" id="{79609796-C721-4D3F-957F-0E6ECAC5F45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1" name="直線コネクタ 410">
          <a:extLst>
            <a:ext uri="{FF2B5EF4-FFF2-40B4-BE49-F238E27FC236}">
              <a16:creationId xmlns:a16="http://schemas.microsoft.com/office/drawing/2014/main" id="{6FD6A6D3-4926-433B-9595-C1BF6A7CC99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2" name="テキスト ボックス 411">
          <a:extLst>
            <a:ext uri="{FF2B5EF4-FFF2-40B4-BE49-F238E27FC236}">
              <a16:creationId xmlns:a16="http://schemas.microsoft.com/office/drawing/2014/main" id="{9DFB7A9F-C7B6-4AE6-BB45-F7AE69B82CD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3" name="【認定こども園・幼稚園・保育所】&#10;一人当たり面積グラフ枠">
          <a:extLst>
            <a:ext uri="{FF2B5EF4-FFF2-40B4-BE49-F238E27FC236}">
              <a16:creationId xmlns:a16="http://schemas.microsoft.com/office/drawing/2014/main" id="{45C0BE6D-CFF8-4D01-AFC6-67CB1AE0FBA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14" name="直線コネクタ 413">
          <a:extLst>
            <a:ext uri="{FF2B5EF4-FFF2-40B4-BE49-F238E27FC236}">
              <a16:creationId xmlns:a16="http://schemas.microsoft.com/office/drawing/2014/main" id="{03841949-9E02-4C8C-9E02-889A3D89CE9E}"/>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15" name="【認定こども園・幼稚園・保育所】&#10;一人当たり面積最小値テキスト">
          <a:extLst>
            <a:ext uri="{FF2B5EF4-FFF2-40B4-BE49-F238E27FC236}">
              <a16:creationId xmlns:a16="http://schemas.microsoft.com/office/drawing/2014/main" id="{3E7010A2-8954-4F39-9C1F-63313911C542}"/>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16" name="直線コネクタ 415">
          <a:extLst>
            <a:ext uri="{FF2B5EF4-FFF2-40B4-BE49-F238E27FC236}">
              <a16:creationId xmlns:a16="http://schemas.microsoft.com/office/drawing/2014/main" id="{B4DE9503-61C5-4758-955F-C8023DBEC5CF}"/>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17" name="【認定こども園・幼稚園・保育所】&#10;一人当たり面積最大値テキスト">
          <a:extLst>
            <a:ext uri="{FF2B5EF4-FFF2-40B4-BE49-F238E27FC236}">
              <a16:creationId xmlns:a16="http://schemas.microsoft.com/office/drawing/2014/main" id="{59D0B4E8-6C42-4EA8-BD01-2B11057E1553}"/>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18" name="直線コネクタ 417">
          <a:extLst>
            <a:ext uri="{FF2B5EF4-FFF2-40B4-BE49-F238E27FC236}">
              <a16:creationId xmlns:a16="http://schemas.microsoft.com/office/drawing/2014/main" id="{F090043B-7521-4058-99A1-5DAD41AF9425}"/>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419" name="【認定こども園・幼稚園・保育所】&#10;一人当たり面積平均値テキスト">
          <a:extLst>
            <a:ext uri="{FF2B5EF4-FFF2-40B4-BE49-F238E27FC236}">
              <a16:creationId xmlns:a16="http://schemas.microsoft.com/office/drawing/2014/main" id="{B12AC4C9-B30A-438D-991A-67997CD9694A}"/>
            </a:ext>
          </a:extLst>
        </xdr:cNvPr>
        <xdr:cNvSpPr txBox="1"/>
      </xdr:nvSpPr>
      <xdr:spPr>
        <a:xfrm>
          <a:off x="22199600" y="6661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20" name="フローチャート: 判断 419">
          <a:extLst>
            <a:ext uri="{FF2B5EF4-FFF2-40B4-BE49-F238E27FC236}">
              <a16:creationId xmlns:a16="http://schemas.microsoft.com/office/drawing/2014/main" id="{E4F822F5-70DC-4856-8BF8-C1AE5B949FCA}"/>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21" name="フローチャート: 判断 420">
          <a:extLst>
            <a:ext uri="{FF2B5EF4-FFF2-40B4-BE49-F238E27FC236}">
              <a16:creationId xmlns:a16="http://schemas.microsoft.com/office/drawing/2014/main" id="{317EF2EC-2696-4C41-BEEC-953B55240F3F}"/>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22" name="フローチャート: 判断 421">
          <a:extLst>
            <a:ext uri="{FF2B5EF4-FFF2-40B4-BE49-F238E27FC236}">
              <a16:creationId xmlns:a16="http://schemas.microsoft.com/office/drawing/2014/main" id="{1D0CF229-A34D-43AF-B82D-77D878DC11D1}"/>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23" name="フローチャート: 判断 422">
          <a:extLst>
            <a:ext uri="{FF2B5EF4-FFF2-40B4-BE49-F238E27FC236}">
              <a16:creationId xmlns:a16="http://schemas.microsoft.com/office/drawing/2014/main" id="{0DFB18FF-35C9-4724-9588-717AF2C98921}"/>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24" name="フローチャート: 判断 423">
          <a:extLst>
            <a:ext uri="{FF2B5EF4-FFF2-40B4-BE49-F238E27FC236}">
              <a16:creationId xmlns:a16="http://schemas.microsoft.com/office/drawing/2014/main" id="{F3827490-4200-471E-954E-CA622123F8BF}"/>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88349AE6-7D34-4BB2-B115-FA37AFE2D45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F53E4A7-536A-4E89-BC5C-2FC9AE7A2D9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556E334D-85E2-4D5A-8D24-553D16C17B7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A62E7394-0301-4648-A6FE-ED4D3E9F2AD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4681A75A-F7C9-405C-BB06-EE24AB86B37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67919</xdr:rowOff>
    </xdr:from>
    <xdr:to>
      <xdr:col>116</xdr:col>
      <xdr:colOff>114300</xdr:colOff>
      <xdr:row>37</xdr:row>
      <xdr:rowOff>169520</xdr:rowOff>
    </xdr:to>
    <xdr:sp macro="" textlink="">
      <xdr:nvSpPr>
        <xdr:cNvPr id="430" name="楕円 429">
          <a:extLst>
            <a:ext uri="{FF2B5EF4-FFF2-40B4-BE49-F238E27FC236}">
              <a16:creationId xmlns:a16="http://schemas.microsoft.com/office/drawing/2014/main" id="{951B066C-9E28-4174-9399-E8590B446761}"/>
            </a:ext>
          </a:extLst>
        </xdr:cNvPr>
        <xdr:cNvSpPr/>
      </xdr:nvSpPr>
      <xdr:spPr>
        <a:xfrm>
          <a:off x="22110700" y="64115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90796</xdr:rowOff>
    </xdr:from>
    <xdr:ext cx="469744" cy="259045"/>
    <xdr:sp macro="" textlink="">
      <xdr:nvSpPr>
        <xdr:cNvPr id="431" name="【認定こども園・幼稚園・保育所】&#10;一人当たり面積該当値テキスト">
          <a:extLst>
            <a:ext uri="{FF2B5EF4-FFF2-40B4-BE49-F238E27FC236}">
              <a16:creationId xmlns:a16="http://schemas.microsoft.com/office/drawing/2014/main" id="{A596EF14-002C-4542-A12A-0F62A88D278F}"/>
            </a:ext>
          </a:extLst>
        </xdr:cNvPr>
        <xdr:cNvSpPr txBox="1"/>
      </xdr:nvSpPr>
      <xdr:spPr>
        <a:xfrm>
          <a:off x="22199600" y="626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88036</xdr:rowOff>
    </xdr:from>
    <xdr:to>
      <xdr:col>112</xdr:col>
      <xdr:colOff>38100</xdr:colOff>
      <xdr:row>38</xdr:row>
      <xdr:rowOff>18186</xdr:rowOff>
    </xdr:to>
    <xdr:sp macro="" textlink="">
      <xdr:nvSpPr>
        <xdr:cNvPr id="432" name="楕円 431">
          <a:extLst>
            <a:ext uri="{FF2B5EF4-FFF2-40B4-BE49-F238E27FC236}">
              <a16:creationId xmlns:a16="http://schemas.microsoft.com/office/drawing/2014/main" id="{A24C1286-BD17-4D31-94FE-AF8D8EF7396F}"/>
            </a:ext>
          </a:extLst>
        </xdr:cNvPr>
        <xdr:cNvSpPr/>
      </xdr:nvSpPr>
      <xdr:spPr>
        <a:xfrm>
          <a:off x="21272500" y="643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118719</xdr:rowOff>
    </xdr:from>
    <xdr:to>
      <xdr:col>116</xdr:col>
      <xdr:colOff>63500</xdr:colOff>
      <xdr:row>37</xdr:row>
      <xdr:rowOff>138836</xdr:rowOff>
    </xdr:to>
    <xdr:cxnSp macro="">
      <xdr:nvCxnSpPr>
        <xdr:cNvPr id="433" name="直線コネクタ 432">
          <a:extLst>
            <a:ext uri="{FF2B5EF4-FFF2-40B4-BE49-F238E27FC236}">
              <a16:creationId xmlns:a16="http://schemas.microsoft.com/office/drawing/2014/main" id="{30A83855-48DF-4CFA-B01A-FD7E7C2FEF2D}"/>
            </a:ext>
          </a:extLst>
        </xdr:cNvPr>
        <xdr:cNvCxnSpPr/>
      </xdr:nvCxnSpPr>
      <xdr:spPr>
        <a:xfrm flipV="1">
          <a:off x="21323300" y="6462369"/>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434" name="n_1aveValue【認定こども園・幼稚園・保育所】&#10;一人当たり面積">
          <a:extLst>
            <a:ext uri="{FF2B5EF4-FFF2-40B4-BE49-F238E27FC236}">
              <a16:creationId xmlns:a16="http://schemas.microsoft.com/office/drawing/2014/main" id="{82A14000-D521-4A63-B56F-96814576AAA3}"/>
            </a:ext>
          </a:extLst>
        </xdr:cNvPr>
        <xdr:cNvSpPr txBox="1"/>
      </xdr:nvSpPr>
      <xdr:spPr>
        <a:xfrm>
          <a:off x="21075727" y="67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435" name="n_2aveValue【認定こども園・幼稚園・保育所】&#10;一人当たり面積">
          <a:extLst>
            <a:ext uri="{FF2B5EF4-FFF2-40B4-BE49-F238E27FC236}">
              <a16:creationId xmlns:a16="http://schemas.microsoft.com/office/drawing/2014/main" id="{13C33A6D-FFAE-43FC-82C3-AF5150A65D21}"/>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436" name="n_3aveValue【認定こども園・幼稚園・保育所】&#10;一人当たり面積">
          <a:extLst>
            <a:ext uri="{FF2B5EF4-FFF2-40B4-BE49-F238E27FC236}">
              <a16:creationId xmlns:a16="http://schemas.microsoft.com/office/drawing/2014/main" id="{B9E2787A-A189-4831-89CE-39AB03F83111}"/>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437" name="n_4aveValue【認定こども園・幼稚園・保育所】&#10;一人当たり面積">
          <a:extLst>
            <a:ext uri="{FF2B5EF4-FFF2-40B4-BE49-F238E27FC236}">
              <a16:creationId xmlns:a16="http://schemas.microsoft.com/office/drawing/2014/main" id="{249EC482-7C5E-4486-8B31-51D55D5BD557}"/>
            </a:ext>
          </a:extLst>
        </xdr:cNvPr>
        <xdr:cNvSpPr txBox="1"/>
      </xdr:nvSpPr>
      <xdr:spPr>
        <a:xfrm>
          <a:off x="18421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34713</xdr:rowOff>
    </xdr:from>
    <xdr:ext cx="469744" cy="259045"/>
    <xdr:sp macro="" textlink="">
      <xdr:nvSpPr>
        <xdr:cNvPr id="438" name="n_1mainValue【認定こども園・幼稚園・保育所】&#10;一人当たり面積">
          <a:extLst>
            <a:ext uri="{FF2B5EF4-FFF2-40B4-BE49-F238E27FC236}">
              <a16:creationId xmlns:a16="http://schemas.microsoft.com/office/drawing/2014/main" id="{D560B385-BF17-4683-89A4-6A810F11FC0D}"/>
            </a:ext>
          </a:extLst>
        </xdr:cNvPr>
        <xdr:cNvSpPr txBox="1"/>
      </xdr:nvSpPr>
      <xdr:spPr>
        <a:xfrm>
          <a:off x="21075727" y="620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9" name="正方形/長方形 438">
          <a:extLst>
            <a:ext uri="{FF2B5EF4-FFF2-40B4-BE49-F238E27FC236}">
              <a16:creationId xmlns:a16="http://schemas.microsoft.com/office/drawing/2014/main" id="{DBE3AFAD-FD3C-4506-A12F-65E5AB5753C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0" name="正方形/長方形 439">
          <a:extLst>
            <a:ext uri="{FF2B5EF4-FFF2-40B4-BE49-F238E27FC236}">
              <a16:creationId xmlns:a16="http://schemas.microsoft.com/office/drawing/2014/main" id="{575CC987-6F7C-4125-B899-9CCF1478829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1" name="正方形/長方形 440">
          <a:extLst>
            <a:ext uri="{FF2B5EF4-FFF2-40B4-BE49-F238E27FC236}">
              <a16:creationId xmlns:a16="http://schemas.microsoft.com/office/drawing/2014/main" id="{1DEB7473-BF1F-4785-A043-54C830B6261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2" name="正方形/長方形 441">
          <a:extLst>
            <a:ext uri="{FF2B5EF4-FFF2-40B4-BE49-F238E27FC236}">
              <a16:creationId xmlns:a16="http://schemas.microsoft.com/office/drawing/2014/main" id="{5FE01172-519D-470A-B0E1-EE68F7D10A8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3" name="正方形/長方形 442">
          <a:extLst>
            <a:ext uri="{FF2B5EF4-FFF2-40B4-BE49-F238E27FC236}">
              <a16:creationId xmlns:a16="http://schemas.microsoft.com/office/drawing/2014/main" id="{498C0461-51C5-4750-A909-5DF4998B0DA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4" name="正方形/長方形 443">
          <a:extLst>
            <a:ext uri="{FF2B5EF4-FFF2-40B4-BE49-F238E27FC236}">
              <a16:creationId xmlns:a16="http://schemas.microsoft.com/office/drawing/2014/main" id="{D400C4E6-34F7-4676-A807-D439F01F60D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5" name="正方形/長方形 444">
          <a:extLst>
            <a:ext uri="{FF2B5EF4-FFF2-40B4-BE49-F238E27FC236}">
              <a16:creationId xmlns:a16="http://schemas.microsoft.com/office/drawing/2014/main" id="{075F4D48-F4B2-4F87-8DF5-5E182D20E46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6" name="正方形/長方形 445">
          <a:extLst>
            <a:ext uri="{FF2B5EF4-FFF2-40B4-BE49-F238E27FC236}">
              <a16:creationId xmlns:a16="http://schemas.microsoft.com/office/drawing/2014/main" id="{4B02A738-C75B-41C6-8533-B64DE0B55F8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7" name="テキスト ボックス 446">
          <a:extLst>
            <a:ext uri="{FF2B5EF4-FFF2-40B4-BE49-F238E27FC236}">
              <a16:creationId xmlns:a16="http://schemas.microsoft.com/office/drawing/2014/main" id="{15DE87AC-5E4B-4968-AF1E-8EAE5777A27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8" name="直線コネクタ 447">
          <a:extLst>
            <a:ext uri="{FF2B5EF4-FFF2-40B4-BE49-F238E27FC236}">
              <a16:creationId xmlns:a16="http://schemas.microsoft.com/office/drawing/2014/main" id="{52D0B036-0D25-48D9-9743-33EFF47EA05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49" name="テキスト ボックス 448">
          <a:extLst>
            <a:ext uri="{FF2B5EF4-FFF2-40B4-BE49-F238E27FC236}">
              <a16:creationId xmlns:a16="http://schemas.microsoft.com/office/drawing/2014/main" id="{4EA3975D-F311-4562-9779-E6872E1245C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50" name="直線コネクタ 449">
          <a:extLst>
            <a:ext uri="{FF2B5EF4-FFF2-40B4-BE49-F238E27FC236}">
              <a16:creationId xmlns:a16="http://schemas.microsoft.com/office/drawing/2014/main" id="{6900E990-2D96-4C5A-9643-5048DF926F7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51" name="テキスト ボックス 450">
          <a:extLst>
            <a:ext uri="{FF2B5EF4-FFF2-40B4-BE49-F238E27FC236}">
              <a16:creationId xmlns:a16="http://schemas.microsoft.com/office/drawing/2014/main" id="{0E38C0F4-2753-4FA6-9781-B1B26B14E52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2" name="直線コネクタ 451">
          <a:extLst>
            <a:ext uri="{FF2B5EF4-FFF2-40B4-BE49-F238E27FC236}">
              <a16:creationId xmlns:a16="http://schemas.microsoft.com/office/drawing/2014/main" id="{D61F1845-1D38-47EB-ACCF-27DB5E18CE8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3" name="テキスト ボックス 452">
          <a:extLst>
            <a:ext uri="{FF2B5EF4-FFF2-40B4-BE49-F238E27FC236}">
              <a16:creationId xmlns:a16="http://schemas.microsoft.com/office/drawing/2014/main" id="{3238C11C-882F-4820-9FEE-35A46F38E29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4" name="直線コネクタ 453">
          <a:extLst>
            <a:ext uri="{FF2B5EF4-FFF2-40B4-BE49-F238E27FC236}">
              <a16:creationId xmlns:a16="http://schemas.microsoft.com/office/drawing/2014/main" id="{0C7B0774-B13C-4383-994A-1537CA52570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5" name="テキスト ボックス 454">
          <a:extLst>
            <a:ext uri="{FF2B5EF4-FFF2-40B4-BE49-F238E27FC236}">
              <a16:creationId xmlns:a16="http://schemas.microsoft.com/office/drawing/2014/main" id="{C0DC14F5-823C-4DB5-8209-6930DC7974B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6" name="直線コネクタ 455">
          <a:extLst>
            <a:ext uri="{FF2B5EF4-FFF2-40B4-BE49-F238E27FC236}">
              <a16:creationId xmlns:a16="http://schemas.microsoft.com/office/drawing/2014/main" id="{0331BC23-B770-4F69-9C83-A0A6BA8EDF2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7" name="テキスト ボックス 456">
          <a:extLst>
            <a:ext uri="{FF2B5EF4-FFF2-40B4-BE49-F238E27FC236}">
              <a16:creationId xmlns:a16="http://schemas.microsoft.com/office/drawing/2014/main" id="{EC928A20-54BC-4F97-AF77-73B450C826C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8" name="直線コネクタ 457">
          <a:extLst>
            <a:ext uri="{FF2B5EF4-FFF2-40B4-BE49-F238E27FC236}">
              <a16:creationId xmlns:a16="http://schemas.microsoft.com/office/drawing/2014/main" id="{4A87F8F2-DED0-485B-8C25-4599277612A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9" name="テキスト ボックス 458">
          <a:extLst>
            <a:ext uri="{FF2B5EF4-FFF2-40B4-BE49-F238E27FC236}">
              <a16:creationId xmlns:a16="http://schemas.microsoft.com/office/drawing/2014/main" id="{CE5E3781-2EC3-42BD-99E1-6662333C6AD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0" name="直線コネクタ 459">
          <a:extLst>
            <a:ext uri="{FF2B5EF4-FFF2-40B4-BE49-F238E27FC236}">
              <a16:creationId xmlns:a16="http://schemas.microsoft.com/office/drawing/2014/main" id="{664F247E-37CD-4C5C-86CF-551911B0993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61" name="テキスト ボックス 460">
          <a:extLst>
            <a:ext uri="{FF2B5EF4-FFF2-40B4-BE49-F238E27FC236}">
              <a16:creationId xmlns:a16="http://schemas.microsoft.com/office/drawing/2014/main" id="{CA999314-B5F2-468B-B709-AF87B546A38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2" name="直線コネクタ 461">
          <a:extLst>
            <a:ext uri="{FF2B5EF4-FFF2-40B4-BE49-F238E27FC236}">
              <a16:creationId xmlns:a16="http://schemas.microsoft.com/office/drawing/2014/main" id="{1724BA4F-33A1-4509-B28A-8C9AC4EBF00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3" name="【学校施設】&#10;有形固定資産減価償却率グラフ枠">
          <a:extLst>
            <a:ext uri="{FF2B5EF4-FFF2-40B4-BE49-F238E27FC236}">
              <a16:creationId xmlns:a16="http://schemas.microsoft.com/office/drawing/2014/main" id="{F0A63075-8811-4CF1-8866-94F074A75E4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464" name="直線コネクタ 463">
          <a:extLst>
            <a:ext uri="{FF2B5EF4-FFF2-40B4-BE49-F238E27FC236}">
              <a16:creationId xmlns:a16="http://schemas.microsoft.com/office/drawing/2014/main" id="{F4FD876B-19FF-4664-B1CC-A4E9FDAB3C0D}"/>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465" name="【学校施設】&#10;有形固定資産減価償却率最小値テキスト">
          <a:extLst>
            <a:ext uri="{FF2B5EF4-FFF2-40B4-BE49-F238E27FC236}">
              <a16:creationId xmlns:a16="http://schemas.microsoft.com/office/drawing/2014/main" id="{A6EEC7E3-47EC-4100-A9BA-5E4D7CC87F95}"/>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466" name="直線コネクタ 465">
          <a:extLst>
            <a:ext uri="{FF2B5EF4-FFF2-40B4-BE49-F238E27FC236}">
              <a16:creationId xmlns:a16="http://schemas.microsoft.com/office/drawing/2014/main" id="{5F1AD00E-762A-4F2E-B308-959DD509659A}"/>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467" name="【学校施設】&#10;有形固定資産減価償却率最大値テキスト">
          <a:extLst>
            <a:ext uri="{FF2B5EF4-FFF2-40B4-BE49-F238E27FC236}">
              <a16:creationId xmlns:a16="http://schemas.microsoft.com/office/drawing/2014/main" id="{BA8E021B-7745-4776-BD24-5DB600A718AB}"/>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468" name="直線コネクタ 467">
          <a:extLst>
            <a:ext uri="{FF2B5EF4-FFF2-40B4-BE49-F238E27FC236}">
              <a16:creationId xmlns:a16="http://schemas.microsoft.com/office/drawing/2014/main" id="{BB5324FA-4E93-4EDF-AD6E-E5FB555FBA77}"/>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469" name="【学校施設】&#10;有形固定資産減価償却率平均値テキスト">
          <a:extLst>
            <a:ext uri="{FF2B5EF4-FFF2-40B4-BE49-F238E27FC236}">
              <a16:creationId xmlns:a16="http://schemas.microsoft.com/office/drawing/2014/main" id="{9C760C0D-49A3-4A2F-A3DA-E72CA8A2E71B}"/>
            </a:ext>
          </a:extLst>
        </xdr:cNvPr>
        <xdr:cNvSpPr txBox="1"/>
      </xdr:nvSpPr>
      <xdr:spPr>
        <a:xfrm>
          <a:off x="16357600" y="1044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470" name="フローチャート: 判断 469">
          <a:extLst>
            <a:ext uri="{FF2B5EF4-FFF2-40B4-BE49-F238E27FC236}">
              <a16:creationId xmlns:a16="http://schemas.microsoft.com/office/drawing/2014/main" id="{1C05286D-61E8-4A98-B65C-3F34A89C3BAF}"/>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471" name="フローチャート: 判断 470">
          <a:extLst>
            <a:ext uri="{FF2B5EF4-FFF2-40B4-BE49-F238E27FC236}">
              <a16:creationId xmlns:a16="http://schemas.microsoft.com/office/drawing/2014/main" id="{96B54719-C2E0-41FA-94EB-3CD133B5A22F}"/>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472" name="フローチャート: 判断 471">
          <a:extLst>
            <a:ext uri="{FF2B5EF4-FFF2-40B4-BE49-F238E27FC236}">
              <a16:creationId xmlns:a16="http://schemas.microsoft.com/office/drawing/2014/main" id="{3926E713-83FD-4DD4-8D15-DC85F79AC105}"/>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473" name="フローチャート: 判断 472">
          <a:extLst>
            <a:ext uri="{FF2B5EF4-FFF2-40B4-BE49-F238E27FC236}">
              <a16:creationId xmlns:a16="http://schemas.microsoft.com/office/drawing/2014/main" id="{96F772D3-BCCD-495E-9CC4-822565198643}"/>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474" name="フローチャート: 判断 473">
          <a:extLst>
            <a:ext uri="{FF2B5EF4-FFF2-40B4-BE49-F238E27FC236}">
              <a16:creationId xmlns:a16="http://schemas.microsoft.com/office/drawing/2014/main" id="{4B938093-6D71-48B0-A7B7-65D364F8546C}"/>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CDDDFEAE-20BF-4DDF-AA6E-3A3197186A0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979AD53B-7E54-4FB0-9C24-9A2BEBF13B4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7CE1DB5B-5365-4D2F-B9B0-DB9A39E7AA3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9BD31D01-7B33-4164-AD7D-2B0B84DB596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8F43F41A-EA66-45D5-B81C-58482777ABB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xdr:rowOff>
    </xdr:from>
    <xdr:to>
      <xdr:col>85</xdr:col>
      <xdr:colOff>177800</xdr:colOff>
      <xdr:row>60</xdr:row>
      <xdr:rowOff>107950</xdr:rowOff>
    </xdr:to>
    <xdr:sp macro="" textlink="">
      <xdr:nvSpPr>
        <xdr:cNvPr id="480" name="楕円 479">
          <a:extLst>
            <a:ext uri="{FF2B5EF4-FFF2-40B4-BE49-F238E27FC236}">
              <a16:creationId xmlns:a16="http://schemas.microsoft.com/office/drawing/2014/main" id="{F74137FC-0E94-48E1-B32C-792081073CDE}"/>
            </a:ext>
          </a:extLst>
        </xdr:cNvPr>
        <xdr:cNvSpPr/>
      </xdr:nvSpPr>
      <xdr:spPr>
        <a:xfrm>
          <a:off x="16268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29227</xdr:rowOff>
    </xdr:from>
    <xdr:ext cx="405111" cy="259045"/>
    <xdr:sp macro="" textlink="">
      <xdr:nvSpPr>
        <xdr:cNvPr id="481" name="【学校施設】&#10;有形固定資産減価償却率該当値テキスト">
          <a:extLst>
            <a:ext uri="{FF2B5EF4-FFF2-40B4-BE49-F238E27FC236}">
              <a16:creationId xmlns:a16="http://schemas.microsoft.com/office/drawing/2014/main" id="{363AA232-DF8E-4561-A69F-E18449BAA744}"/>
            </a:ext>
          </a:extLst>
        </xdr:cNvPr>
        <xdr:cNvSpPr txBox="1"/>
      </xdr:nvSpPr>
      <xdr:spPr>
        <a:xfrm>
          <a:off x="16357600"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138612</xdr:rowOff>
    </xdr:from>
    <xdr:to>
      <xdr:col>81</xdr:col>
      <xdr:colOff>101600</xdr:colOff>
      <xdr:row>60</xdr:row>
      <xdr:rowOff>68762</xdr:rowOff>
    </xdr:to>
    <xdr:sp macro="" textlink="">
      <xdr:nvSpPr>
        <xdr:cNvPr id="482" name="楕円 481">
          <a:extLst>
            <a:ext uri="{FF2B5EF4-FFF2-40B4-BE49-F238E27FC236}">
              <a16:creationId xmlns:a16="http://schemas.microsoft.com/office/drawing/2014/main" id="{7ED82D05-6093-4A2D-9665-300756AEB306}"/>
            </a:ext>
          </a:extLst>
        </xdr:cNvPr>
        <xdr:cNvSpPr/>
      </xdr:nvSpPr>
      <xdr:spPr>
        <a:xfrm>
          <a:off x="15430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17962</xdr:rowOff>
    </xdr:from>
    <xdr:to>
      <xdr:col>85</xdr:col>
      <xdr:colOff>127000</xdr:colOff>
      <xdr:row>60</xdr:row>
      <xdr:rowOff>57150</xdr:rowOff>
    </xdr:to>
    <xdr:cxnSp macro="">
      <xdr:nvCxnSpPr>
        <xdr:cNvPr id="483" name="直線コネクタ 482">
          <a:extLst>
            <a:ext uri="{FF2B5EF4-FFF2-40B4-BE49-F238E27FC236}">
              <a16:creationId xmlns:a16="http://schemas.microsoft.com/office/drawing/2014/main" id="{28C14A6E-E22F-4893-8761-0EE836EE3190}"/>
            </a:ext>
          </a:extLst>
        </xdr:cNvPr>
        <xdr:cNvCxnSpPr/>
      </xdr:nvCxnSpPr>
      <xdr:spPr>
        <a:xfrm>
          <a:off x="15481300" y="1030496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484" name="n_1aveValue【学校施設】&#10;有形固定資産減価償却率">
          <a:extLst>
            <a:ext uri="{FF2B5EF4-FFF2-40B4-BE49-F238E27FC236}">
              <a16:creationId xmlns:a16="http://schemas.microsoft.com/office/drawing/2014/main" id="{4B643BC5-51BF-4CF3-90AB-536339ED1966}"/>
            </a:ext>
          </a:extLst>
        </xdr:cNvPr>
        <xdr:cNvSpPr txBox="1"/>
      </xdr:nvSpPr>
      <xdr:spPr>
        <a:xfrm>
          <a:off x="15266044"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485" name="n_2aveValue【学校施設】&#10;有形固定資産減価償却率">
          <a:extLst>
            <a:ext uri="{FF2B5EF4-FFF2-40B4-BE49-F238E27FC236}">
              <a16:creationId xmlns:a16="http://schemas.microsoft.com/office/drawing/2014/main" id="{A68809A3-C254-4048-9F84-980AAC1F5E8E}"/>
            </a:ext>
          </a:extLst>
        </xdr:cNvPr>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486" name="n_3aveValue【学校施設】&#10;有形固定資産減価償却率">
          <a:extLst>
            <a:ext uri="{FF2B5EF4-FFF2-40B4-BE49-F238E27FC236}">
              <a16:creationId xmlns:a16="http://schemas.microsoft.com/office/drawing/2014/main" id="{E0E5F4B5-593E-477B-B491-507320550AD2}"/>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487" name="n_4aveValue【学校施設】&#10;有形固定資産減価償却率">
          <a:extLst>
            <a:ext uri="{FF2B5EF4-FFF2-40B4-BE49-F238E27FC236}">
              <a16:creationId xmlns:a16="http://schemas.microsoft.com/office/drawing/2014/main" id="{75360D25-12DA-4104-A5DC-4367CCE200D2}"/>
            </a:ext>
          </a:extLst>
        </xdr:cNvPr>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85289</xdr:rowOff>
    </xdr:from>
    <xdr:ext cx="405111" cy="259045"/>
    <xdr:sp macro="" textlink="">
      <xdr:nvSpPr>
        <xdr:cNvPr id="488" name="n_1mainValue【学校施設】&#10;有形固定資産減価償却率">
          <a:extLst>
            <a:ext uri="{FF2B5EF4-FFF2-40B4-BE49-F238E27FC236}">
              <a16:creationId xmlns:a16="http://schemas.microsoft.com/office/drawing/2014/main" id="{8460CE3E-8B06-4E79-AA89-E525F9EAA878}"/>
            </a:ext>
          </a:extLst>
        </xdr:cNvPr>
        <xdr:cNvSpPr txBox="1"/>
      </xdr:nvSpPr>
      <xdr:spPr>
        <a:xfrm>
          <a:off x="152660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9" name="正方形/長方形 488">
          <a:extLst>
            <a:ext uri="{FF2B5EF4-FFF2-40B4-BE49-F238E27FC236}">
              <a16:creationId xmlns:a16="http://schemas.microsoft.com/office/drawing/2014/main" id="{E46220FA-B861-4473-935E-0D2E6F2683B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0" name="正方形/長方形 489">
          <a:extLst>
            <a:ext uri="{FF2B5EF4-FFF2-40B4-BE49-F238E27FC236}">
              <a16:creationId xmlns:a16="http://schemas.microsoft.com/office/drawing/2014/main" id="{1D4D3EFE-C381-496E-803A-4CDC75BC280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1" name="正方形/長方形 490">
          <a:extLst>
            <a:ext uri="{FF2B5EF4-FFF2-40B4-BE49-F238E27FC236}">
              <a16:creationId xmlns:a16="http://schemas.microsoft.com/office/drawing/2014/main" id="{6E89263C-C42A-4237-89BC-000520F7946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2" name="正方形/長方形 491">
          <a:extLst>
            <a:ext uri="{FF2B5EF4-FFF2-40B4-BE49-F238E27FC236}">
              <a16:creationId xmlns:a16="http://schemas.microsoft.com/office/drawing/2014/main" id="{D6A6EBA3-ABEB-4081-B42C-F3F07B38812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3" name="正方形/長方形 492">
          <a:extLst>
            <a:ext uri="{FF2B5EF4-FFF2-40B4-BE49-F238E27FC236}">
              <a16:creationId xmlns:a16="http://schemas.microsoft.com/office/drawing/2014/main" id="{45FE88B6-710B-4FFA-8F57-2231EA3370B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4" name="正方形/長方形 493">
          <a:extLst>
            <a:ext uri="{FF2B5EF4-FFF2-40B4-BE49-F238E27FC236}">
              <a16:creationId xmlns:a16="http://schemas.microsoft.com/office/drawing/2014/main" id="{EB8659A1-D712-4434-B1D5-B4E8C5BA864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5" name="正方形/長方形 494">
          <a:extLst>
            <a:ext uri="{FF2B5EF4-FFF2-40B4-BE49-F238E27FC236}">
              <a16:creationId xmlns:a16="http://schemas.microsoft.com/office/drawing/2014/main" id="{25A4025D-ABA4-4462-AC6E-2E0A0DED3FA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6" name="正方形/長方形 495">
          <a:extLst>
            <a:ext uri="{FF2B5EF4-FFF2-40B4-BE49-F238E27FC236}">
              <a16:creationId xmlns:a16="http://schemas.microsoft.com/office/drawing/2014/main" id="{6489B956-72AB-46F8-A447-8BFE33B8779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7" name="テキスト ボックス 496">
          <a:extLst>
            <a:ext uri="{FF2B5EF4-FFF2-40B4-BE49-F238E27FC236}">
              <a16:creationId xmlns:a16="http://schemas.microsoft.com/office/drawing/2014/main" id="{6E2A143C-4BFE-4EC5-8EF8-29113C4D675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8" name="直線コネクタ 497">
          <a:extLst>
            <a:ext uri="{FF2B5EF4-FFF2-40B4-BE49-F238E27FC236}">
              <a16:creationId xmlns:a16="http://schemas.microsoft.com/office/drawing/2014/main" id="{4B328B16-C750-44B4-8041-CC3D5F428F1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99" name="直線コネクタ 498">
          <a:extLst>
            <a:ext uri="{FF2B5EF4-FFF2-40B4-BE49-F238E27FC236}">
              <a16:creationId xmlns:a16="http://schemas.microsoft.com/office/drawing/2014/main" id="{7568B8DF-F288-4256-96E4-45D6240D08D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0" name="テキスト ボックス 499">
          <a:extLst>
            <a:ext uri="{FF2B5EF4-FFF2-40B4-BE49-F238E27FC236}">
              <a16:creationId xmlns:a16="http://schemas.microsoft.com/office/drawing/2014/main" id="{3E22FAC9-D92B-48A0-B17B-3D636707FCA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1" name="直線コネクタ 500">
          <a:extLst>
            <a:ext uri="{FF2B5EF4-FFF2-40B4-BE49-F238E27FC236}">
              <a16:creationId xmlns:a16="http://schemas.microsoft.com/office/drawing/2014/main" id="{E6BECB92-E78C-4CDB-B4B6-0CFB87F9C2B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02" name="テキスト ボックス 501">
          <a:extLst>
            <a:ext uri="{FF2B5EF4-FFF2-40B4-BE49-F238E27FC236}">
              <a16:creationId xmlns:a16="http://schemas.microsoft.com/office/drawing/2014/main" id="{B46C3C67-C016-4192-900A-3024B24362D3}"/>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3" name="直線コネクタ 502">
          <a:extLst>
            <a:ext uri="{FF2B5EF4-FFF2-40B4-BE49-F238E27FC236}">
              <a16:creationId xmlns:a16="http://schemas.microsoft.com/office/drawing/2014/main" id="{9C0566F7-660F-4805-9F7F-31E50CD2608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04" name="テキスト ボックス 503">
          <a:extLst>
            <a:ext uri="{FF2B5EF4-FFF2-40B4-BE49-F238E27FC236}">
              <a16:creationId xmlns:a16="http://schemas.microsoft.com/office/drawing/2014/main" id="{84B15625-1FAE-42E1-BBE1-3A04397AFA83}"/>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5" name="直線コネクタ 504">
          <a:extLst>
            <a:ext uri="{FF2B5EF4-FFF2-40B4-BE49-F238E27FC236}">
              <a16:creationId xmlns:a16="http://schemas.microsoft.com/office/drawing/2014/main" id="{578E4508-340E-49F7-9735-ABBCB3142D8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06" name="テキスト ボックス 505">
          <a:extLst>
            <a:ext uri="{FF2B5EF4-FFF2-40B4-BE49-F238E27FC236}">
              <a16:creationId xmlns:a16="http://schemas.microsoft.com/office/drawing/2014/main" id="{120DCBD9-D876-4464-8358-72C60E58721E}"/>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7" name="直線コネクタ 506">
          <a:extLst>
            <a:ext uri="{FF2B5EF4-FFF2-40B4-BE49-F238E27FC236}">
              <a16:creationId xmlns:a16="http://schemas.microsoft.com/office/drawing/2014/main" id="{C62290B6-27AC-4A09-8723-FCC54AF4E2B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8" name="テキスト ボックス 507">
          <a:extLst>
            <a:ext uri="{FF2B5EF4-FFF2-40B4-BE49-F238E27FC236}">
              <a16:creationId xmlns:a16="http://schemas.microsoft.com/office/drawing/2014/main" id="{78C2E480-9B8B-4C6B-B416-C601AB1B30A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9" name="【学校施設】&#10;一人当たり面積グラフ枠">
          <a:extLst>
            <a:ext uri="{FF2B5EF4-FFF2-40B4-BE49-F238E27FC236}">
              <a16:creationId xmlns:a16="http://schemas.microsoft.com/office/drawing/2014/main" id="{EAD18336-5B22-4AF8-8E5C-B5596261CEA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10" name="直線コネクタ 509">
          <a:extLst>
            <a:ext uri="{FF2B5EF4-FFF2-40B4-BE49-F238E27FC236}">
              <a16:creationId xmlns:a16="http://schemas.microsoft.com/office/drawing/2014/main" id="{17EFF06D-EEB3-48C0-A418-D72B0A8F5AE7}"/>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11" name="【学校施設】&#10;一人当たり面積最小値テキスト">
          <a:extLst>
            <a:ext uri="{FF2B5EF4-FFF2-40B4-BE49-F238E27FC236}">
              <a16:creationId xmlns:a16="http://schemas.microsoft.com/office/drawing/2014/main" id="{923041F5-917B-4F73-BDA7-18EACCE5CB2B}"/>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12" name="直線コネクタ 511">
          <a:extLst>
            <a:ext uri="{FF2B5EF4-FFF2-40B4-BE49-F238E27FC236}">
              <a16:creationId xmlns:a16="http://schemas.microsoft.com/office/drawing/2014/main" id="{0CB5CBD0-600F-44C0-A3C9-68C872CB5592}"/>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13" name="【学校施設】&#10;一人当たり面積最大値テキスト">
          <a:extLst>
            <a:ext uri="{FF2B5EF4-FFF2-40B4-BE49-F238E27FC236}">
              <a16:creationId xmlns:a16="http://schemas.microsoft.com/office/drawing/2014/main" id="{347EAF62-D54C-4600-8558-30067DAD73F8}"/>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14" name="直線コネクタ 513">
          <a:extLst>
            <a:ext uri="{FF2B5EF4-FFF2-40B4-BE49-F238E27FC236}">
              <a16:creationId xmlns:a16="http://schemas.microsoft.com/office/drawing/2014/main" id="{7DE563A3-438A-42B0-A7E5-EE3E7E9C00CE}"/>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15" name="【学校施設】&#10;一人当たり面積平均値テキスト">
          <a:extLst>
            <a:ext uri="{FF2B5EF4-FFF2-40B4-BE49-F238E27FC236}">
              <a16:creationId xmlns:a16="http://schemas.microsoft.com/office/drawing/2014/main" id="{4B07E683-218A-48B5-BA7D-2BFD9FC41BE7}"/>
            </a:ext>
          </a:extLst>
        </xdr:cNvPr>
        <xdr:cNvSpPr txBox="1"/>
      </xdr:nvSpPr>
      <xdr:spPr>
        <a:xfrm>
          <a:off x="22199600" y="1069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16" name="フローチャート: 判断 515">
          <a:extLst>
            <a:ext uri="{FF2B5EF4-FFF2-40B4-BE49-F238E27FC236}">
              <a16:creationId xmlns:a16="http://schemas.microsoft.com/office/drawing/2014/main" id="{18325FAF-C90E-438B-BBDA-C3C82F3D470B}"/>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17" name="フローチャート: 判断 516">
          <a:extLst>
            <a:ext uri="{FF2B5EF4-FFF2-40B4-BE49-F238E27FC236}">
              <a16:creationId xmlns:a16="http://schemas.microsoft.com/office/drawing/2014/main" id="{8CCE843B-AD8D-4DCF-B372-612EA91C5F03}"/>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18" name="フローチャート: 判断 517">
          <a:extLst>
            <a:ext uri="{FF2B5EF4-FFF2-40B4-BE49-F238E27FC236}">
              <a16:creationId xmlns:a16="http://schemas.microsoft.com/office/drawing/2014/main" id="{FF7F09C9-E687-42B7-B59F-00EDA1C8704D}"/>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519" name="フローチャート: 判断 518">
          <a:extLst>
            <a:ext uri="{FF2B5EF4-FFF2-40B4-BE49-F238E27FC236}">
              <a16:creationId xmlns:a16="http://schemas.microsoft.com/office/drawing/2014/main" id="{BB951A3A-6B97-48B1-A0C0-04CAE5AD7B90}"/>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520" name="フローチャート: 判断 519">
          <a:extLst>
            <a:ext uri="{FF2B5EF4-FFF2-40B4-BE49-F238E27FC236}">
              <a16:creationId xmlns:a16="http://schemas.microsoft.com/office/drawing/2014/main" id="{9DD6E768-65F6-42CD-9DA6-216D6A2365E7}"/>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4600775-B669-4269-A4DC-D17A005C4CE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51D606A-618A-4150-A8C3-37107E760A4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AB8C3C7E-49FD-4239-AFA8-F6307786D5B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5628E67-D7CE-4CB1-83B4-D7A33D28AE5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2F746EBA-E88C-4957-815A-2B68B9AF8EE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102179</xdr:rowOff>
    </xdr:from>
    <xdr:to>
      <xdr:col>116</xdr:col>
      <xdr:colOff>114300</xdr:colOff>
      <xdr:row>62</xdr:row>
      <xdr:rowOff>32329</xdr:rowOff>
    </xdr:to>
    <xdr:sp macro="" textlink="">
      <xdr:nvSpPr>
        <xdr:cNvPr id="526" name="楕円 525">
          <a:extLst>
            <a:ext uri="{FF2B5EF4-FFF2-40B4-BE49-F238E27FC236}">
              <a16:creationId xmlns:a16="http://schemas.microsoft.com/office/drawing/2014/main" id="{2BD39B9C-3D60-4B6D-96E7-2E0CF95AFA73}"/>
            </a:ext>
          </a:extLst>
        </xdr:cNvPr>
        <xdr:cNvSpPr/>
      </xdr:nvSpPr>
      <xdr:spPr>
        <a:xfrm>
          <a:off x="22110700" y="1056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125056</xdr:rowOff>
    </xdr:from>
    <xdr:ext cx="469744" cy="259045"/>
    <xdr:sp macro="" textlink="">
      <xdr:nvSpPr>
        <xdr:cNvPr id="527" name="【学校施設】&#10;一人当たり面積該当値テキスト">
          <a:extLst>
            <a:ext uri="{FF2B5EF4-FFF2-40B4-BE49-F238E27FC236}">
              <a16:creationId xmlns:a16="http://schemas.microsoft.com/office/drawing/2014/main" id="{4A20CE14-658D-4D67-ACF9-3FB1440E1A93}"/>
            </a:ext>
          </a:extLst>
        </xdr:cNvPr>
        <xdr:cNvSpPr txBox="1"/>
      </xdr:nvSpPr>
      <xdr:spPr>
        <a:xfrm>
          <a:off x="22199600" y="1041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112603</xdr:rowOff>
    </xdr:from>
    <xdr:to>
      <xdr:col>112</xdr:col>
      <xdr:colOff>38100</xdr:colOff>
      <xdr:row>62</xdr:row>
      <xdr:rowOff>42753</xdr:rowOff>
    </xdr:to>
    <xdr:sp macro="" textlink="">
      <xdr:nvSpPr>
        <xdr:cNvPr id="528" name="楕円 527">
          <a:extLst>
            <a:ext uri="{FF2B5EF4-FFF2-40B4-BE49-F238E27FC236}">
              <a16:creationId xmlns:a16="http://schemas.microsoft.com/office/drawing/2014/main" id="{D3E7FAC0-AAF1-473D-B282-E9A7CB69A214}"/>
            </a:ext>
          </a:extLst>
        </xdr:cNvPr>
        <xdr:cNvSpPr/>
      </xdr:nvSpPr>
      <xdr:spPr>
        <a:xfrm>
          <a:off x="21272500" y="1057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152979</xdr:rowOff>
    </xdr:from>
    <xdr:to>
      <xdr:col>116</xdr:col>
      <xdr:colOff>63500</xdr:colOff>
      <xdr:row>61</xdr:row>
      <xdr:rowOff>163403</xdr:rowOff>
    </xdr:to>
    <xdr:cxnSp macro="">
      <xdr:nvCxnSpPr>
        <xdr:cNvPr id="529" name="直線コネクタ 528">
          <a:extLst>
            <a:ext uri="{FF2B5EF4-FFF2-40B4-BE49-F238E27FC236}">
              <a16:creationId xmlns:a16="http://schemas.microsoft.com/office/drawing/2014/main" id="{C6D0A199-EDB3-492F-BE7D-0B0E4F2DE8C8}"/>
            </a:ext>
          </a:extLst>
        </xdr:cNvPr>
        <xdr:cNvCxnSpPr/>
      </xdr:nvCxnSpPr>
      <xdr:spPr>
        <a:xfrm flipV="1">
          <a:off x="21323300" y="10611429"/>
          <a:ext cx="8382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530" name="n_1aveValue【学校施設】&#10;一人当たり面積">
          <a:extLst>
            <a:ext uri="{FF2B5EF4-FFF2-40B4-BE49-F238E27FC236}">
              <a16:creationId xmlns:a16="http://schemas.microsoft.com/office/drawing/2014/main" id="{35D8BC2D-33F5-4014-B8DB-C547375DAB59}"/>
            </a:ext>
          </a:extLst>
        </xdr:cNvPr>
        <xdr:cNvSpPr txBox="1"/>
      </xdr:nvSpPr>
      <xdr:spPr>
        <a:xfrm>
          <a:off x="21075727" y="108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531" name="n_2aveValue【学校施設】&#10;一人当たり面積">
          <a:extLst>
            <a:ext uri="{FF2B5EF4-FFF2-40B4-BE49-F238E27FC236}">
              <a16:creationId xmlns:a16="http://schemas.microsoft.com/office/drawing/2014/main" id="{A75F2F0D-1110-4157-9BCB-DB78E0DD0EE1}"/>
            </a:ext>
          </a:extLst>
        </xdr:cNvPr>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532" name="n_3aveValue【学校施設】&#10;一人当たり面積">
          <a:extLst>
            <a:ext uri="{FF2B5EF4-FFF2-40B4-BE49-F238E27FC236}">
              <a16:creationId xmlns:a16="http://schemas.microsoft.com/office/drawing/2014/main" id="{BE3C02B3-4A21-4F75-9B56-8C5024CD8EB3}"/>
            </a:ext>
          </a:extLst>
        </xdr:cNvPr>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533" name="n_4aveValue【学校施設】&#10;一人当たり面積">
          <a:extLst>
            <a:ext uri="{FF2B5EF4-FFF2-40B4-BE49-F238E27FC236}">
              <a16:creationId xmlns:a16="http://schemas.microsoft.com/office/drawing/2014/main" id="{DB749BF2-9408-4F44-ACDD-2B593FB50015}"/>
            </a:ext>
          </a:extLst>
        </xdr:cNvPr>
        <xdr:cNvSpPr txBox="1"/>
      </xdr:nvSpPr>
      <xdr:spPr>
        <a:xfrm>
          <a:off x="18421427" y="105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59280</xdr:rowOff>
    </xdr:from>
    <xdr:ext cx="469744" cy="259045"/>
    <xdr:sp macro="" textlink="">
      <xdr:nvSpPr>
        <xdr:cNvPr id="534" name="n_1mainValue【学校施設】&#10;一人当たり面積">
          <a:extLst>
            <a:ext uri="{FF2B5EF4-FFF2-40B4-BE49-F238E27FC236}">
              <a16:creationId xmlns:a16="http://schemas.microsoft.com/office/drawing/2014/main" id="{7AA71A40-586A-4CEC-AEFA-799BC6528724}"/>
            </a:ext>
          </a:extLst>
        </xdr:cNvPr>
        <xdr:cNvSpPr txBox="1"/>
      </xdr:nvSpPr>
      <xdr:spPr>
        <a:xfrm>
          <a:off x="21075727" y="1034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5" name="正方形/長方形 534">
          <a:extLst>
            <a:ext uri="{FF2B5EF4-FFF2-40B4-BE49-F238E27FC236}">
              <a16:creationId xmlns:a16="http://schemas.microsoft.com/office/drawing/2014/main" id="{B86CD9FB-698C-4FDB-9154-3B7375D7473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6" name="正方形/長方形 535">
          <a:extLst>
            <a:ext uri="{FF2B5EF4-FFF2-40B4-BE49-F238E27FC236}">
              <a16:creationId xmlns:a16="http://schemas.microsoft.com/office/drawing/2014/main" id="{24D2B2D1-DE17-4EC5-9B0D-8F779BBFFE8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7" name="正方形/長方形 536">
          <a:extLst>
            <a:ext uri="{FF2B5EF4-FFF2-40B4-BE49-F238E27FC236}">
              <a16:creationId xmlns:a16="http://schemas.microsoft.com/office/drawing/2014/main" id="{C4A8A6C6-7137-416D-9BFA-89723B30A3F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8" name="正方形/長方形 537">
          <a:extLst>
            <a:ext uri="{FF2B5EF4-FFF2-40B4-BE49-F238E27FC236}">
              <a16:creationId xmlns:a16="http://schemas.microsoft.com/office/drawing/2014/main" id="{EE44B9FF-85BA-4CF9-857E-96F74A2ABCC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9" name="正方形/長方形 538">
          <a:extLst>
            <a:ext uri="{FF2B5EF4-FFF2-40B4-BE49-F238E27FC236}">
              <a16:creationId xmlns:a16="http://schemas.microsoft.com/office/drawing/2014/main" id="{56EE5EF9-D67C-444E-9BF8-9F2790C625C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0" name="正方形/長方形 539">
          <a:extLst>
            <a:ext uri="{FF2B5EF4-FFF2-40B4-BE49-F238E27FC236}">
              <a16:creationId xmlns:a16="http://schemas.microsoft.com/office/drawing/2014/main" id="{B50AA082-F08C-4991-A9A9-2682A007AB5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1" name="正方形/長方形 540">
          <a:extLst>
            <a:ext uri="{FF2B5EF4-FFF2-40B4-BE49-F238E27FC236}">
              <a16:creationId xmlns:a16="http://schemas.microsoft.com/office/drawing/2014/main" id="{EE654AFC-381E-4C50-A117-6FA9BA268B1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2" name="正方形/長方形 541">
          <a:extLst>
            <a:ext uri="{FF2B5EF4-FFF2-40B4-BE49-F238E27FC236}">
              <a16:creationId xmlns:a16="http://schemas.microsoft.com/office/drawing/2014/main" id="{09C2423F-66AC-4030-B1F3-A2934EA81A3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3" name="正方形/長方形 542">
          <a:extLst>
            <a:ext uri="{FF2B5EF4-FFF2-40B4-BE49-F238E27FC236}">
              <a16:creationId xmlns:a16="http://schemas.microsoft.com/office/drawing/2014/main" id="{44684583-A556-4120-B173-6A59D210FCA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4" name="正方形/長方形 543">
          <a:extLst>
            <a:ext uri="{FF2B5EF4-FFF2-40B4-BE49-F238E27FC236}">
              <a16:creationId xmlns:a16="http://schemas.microsoft.com/office/drawing/2014/main" id="{11C25A21-1CA9-4F06-B942-F941DAA5739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5" name="正方形/長方形 544">
          <a:extLst>
            <a:ext uri="{FF2B5EF4-FFF2-40B4-BE49-F238E27FC236}">
              <a16:creationId xmlns:a16="http://schemas.microsoft.com/office/drawing/2014/main" id="{8ECCB769-1244-415F-A1D2-EA153D45C95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6" name="正方形/長方形 545">
          <a:extLst>
            <a:ext uri="{FF2B5EF4-FFF2-40B4-BE49-F238E27FC236}">
              <a16:creationId xmlns:a16="http://schemas.microsoft.com/office/drawing/2014/main" id="{93EDE5A4-2E51-4FF7-9DA4-ADC7569322C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7" name="正方形/長方形 546">
          <a:extLst>
            <a:ext uri="{FF2B5EF4-FFF2-40B4-BE49-F238E27FC236}">
              <a16:creationId xmlns:a16="http://schemas.microsoft.com/office/drawing/2014/main" id="{A66F09D6-3910-4543-83F8-49066FEE6F5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8" name="正方形/長方形 547">
          <a:extLst>
            <a:ext uri="{FF2B5EF4-FFF2-40B4-BE49-F238E27FC236}">
              <a16:creationId xmlns:a16="http://schemas.microsoft.com/office/drawing/2014/main" id="{0888B65E-38DB-4103-9448-6FB79BDF1EC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9" name="正方形/長方形 548">
          <a:extLst>
            <a:ext uri="{FF2B5EF4-FFF2-40B4-BE49-F238E27FC236}">
              <a16:creationId xmlns:a16="http://schemas.microsoft.com/office/drawing/2014/main" id="{E6E8872C-3587-4E66-A632-DB5556EC201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0" name="正方形/長方形 549">
          <a:extLst>
            <a:ext uri="{FF2B5EF4-FFF2-40B4-BE49-F238E27FC236}">
              <a16:creationId xmlns:a16="http://schemas.microsoft.com/office/drawing/2014/main" id="{19E0C4D5-817C-4E68-A4FE-8F9265A9DBB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1" name="正方形/長方形 550">
          <a:extLst>
            <a:ext uri="{FF2B5EF4-FFF2-40B4-BE49-F238E27FC236}">
              <a16:creationId xmlns:a16="http://schemas.microsoft.com/office/drawing/2014/main" id="{550C0990-2FAF-472A-883B-7BD0C9B80C1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2" name="正方形/長方形 551">
          <a:extLst>
            <a:ext uri="{FF2B5EF4-FFF2-40B4-BE49-F238E27FC236}">
              <a16:creationId xmlns:a16="http://schemas.microsoft.com/office/drawing/2014/main" id="{EF93B92A-68B7-4B31-A174-24399895239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3" name="正方形/長方形 552">
          <a:extLst>
            <a:ext uri="{FF2B5EF4-FFF2-40B4-BE49-F238E27FC236}">
              <a16:creationId xmlns:a16="http://schemas.microsoft.com/office/drawing/2014/main" id="{015CED11-8CB3-4444-AA9F-F981EDB6148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4" name="正方形/長方形 553">
          <a:extLst>
            <a:ext uri="{FF2B5EF4-FFF2-40B4-BE49-F238E27FC236}">
              <a16:creationId xmlns:a16="http://schemas.microsoft.com/office/drawing/2014/main" id="{3E400CAA-2796-40A2-89F0-9DF6D3FE5F3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5" name="正方形/長方形 554">
          <a:extLst>
            <a:ext uri="{FF2B5EF4-FFF2-40B4-BE49-F238E27FC236}">
              <a16:creationId xmlns:a16="http://schemas.microsoft.com/office/drawing/2014/main" id="{C9D88606-D4D0-4666-8D5B-210F51A0A2A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6" name="正方形/長方形 555">
          <a:extLst>
            <a:ext uri="{FF2B5EF4-FFF2-40B4-BE49-F238E27FC236}">
              <a16:creationId xmlns:a16="http://schemas.microsoft.com/office/drawing/2014/main" id="{00BD5D3A-6888-45BE-9B88-A04D1CD0AE6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7" name="正方形/長方形 556">
          <a:extLst>
            <a:ext uri="{FF2B5EF4-FFF2-40B4-BE49-F238E27FC236}">
              <a16:creationId xmlns:a16="http://schemas.microsoft.com/office/drawing/2014/main" id="{DE908A32-A752-4188-9A2C-F109752957A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8" name="正方形/長方形 557">
          <a:extLst>
            <a:ext uri="{FF2B5EF4-FFF2-40B4-BE49-F238E27FC236}">
              <a16:creationId xmlns:a16="http://schemas.microsoft.com/office/drawing/2014/main" id="{5B0B9AC7-9D2E-4032-9B9D-9F1344BF188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9" name="テキスト ボックス 558">
          <a:extLst>
            <a:ext uri="{FF2B5EF4-FFF2-40B4-BE49-F238E27FC236}">
              <a16:creationId xmlns:a16="http://schemas.microsoft.com/office/drawing/2014/main" id="{80198A5F-4963-4300-B955-4856AD2CCB4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0" name="直線コネクタ 559">
          <a:extLst>
            <a:ext uri="{FF2B5EF4-FFF2-40B4-BE49-F238E27FC236}">
              <a16:creationId xmlns:a16="http://schemas.microsoft.com/office/drawing/2014/main" id="{1B386D59-A4A8-4C49-B600-2B44883954B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61" name="テキスト ボックス 560">
          <a:extLst>
            <a:ext uri="{FF2B5EF4-FFF2-40B4-BE49-F238E27FC236}">
              <a16:creationId xmlns:a16="http://schemas.microsoft.com/office/drawing/2014/main" id="{DEB09FE2-D015-4A81-A044-2062DED3E0B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62" name="直線コネクタ 561">
          <a:extLst>
            <a:ext uri="{FF2B5EF4-FFF2-40B4-BE49-F238E27FC236}">
              <a16:creationId xmlns:a16="http://schemas.microsoft.com/office/drawing/2014/main" id="{3047DD4C-88D8-4C52-A57C-7B2F26E1062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63" name="テキスト ボックス 562">
          <a:extLst>
            <a:ext uri="{FF2B5EF4-FFF2-40B4-BE49-F238E27FC236}">
              <a16:creationId xmlns:a16="http://schemas.microsoft.com/office/drawing/2014/main" id="{771623BC-62F2-4CDA-B9BC-09D4C2D94F8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4" name="直線コネクタ 563">
          <a:extLst>
            <a:ext uri="{FF2B5EF4-FFF2-40B4-BE49-F238E27FC236}">
              <a16:creationId xmlns:a16="http://schemas.microsoft.com/office/drawing/2014/main" id="{CE49F901-7D80-41B4-A5A2-8562FDA5BAE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5" name="テキスト ボックス 564">
          <a:extLst>
            <a:ext uri="{FF2B5EF4-FFF2-40B4-BE49-F238E27FC236}">
              <a16:creationId xmlns:a16="http://schemas.microsoft.com/office/drawing/2014/main" id="{CB1F7699-FAD5-4B17-8A65-2A4FA5D0ECA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6" name="直線コネクタ 565">
          <a:extLst>
            <a:ext uri="{FF2B5EF4-FFF2-40B4-BE49-F238E27FC236}">
              <a16:creationId xmlns:a16="http://schemas.microsoft.com/office/drawing/2014/main" id="{EB1E5023-311C-47DC-B368-224C5241A25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7" name="テキスト ボックス 566">
          <a:extLst>
            <a:ext uri="{FF2B5EF4-FFF2-40B4-BE49-F238E27FC236}">
              <a16:creationId xmlns:a16="http://schemas.microsoft.com/office/drawing/2014/main" id="{5AECB705-CFED-44AB-86AB-D3E00E418ED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8" name="直線コネクタ 567">
          <a:extLst>
            <a:ext uri="{FF2B5EF4-FFF2-40B4-BE49-F238E27FC236}">
              <a16:creationId xmlns:a16="http://schemas.microsoft.com/office/drawing/2014/main" id="{B254C27A-7366-479F-885B-AF58C930AFA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9" name="テキスト ボックス 568">
          <a:extLst>
            <a:ext uri="{FF2B5EF4-FFF2-40B4-BE49-F238E27FC236}">
              <a16:creationId xmlns:a16="http://schemas.microsoft.com/office/drawing/2014/main" id="{77088D1F-3899-4E00-BE8E-22DA586ADD3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0" name="直線コネクタ 569">
          <a:extLst>
            <a:ext uri="{FF2B5EF4-FFF2-40B4-BE49-F238E27FC236}">
              <a16:creationId xmlns:a16="http://schemas.microsoft.com/office/drawing/2014/main" id="{D6BD3534-5AAF-494B-892D-7C2433A6BF0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1" name="テキスト ボックス 570">
          <a:extLst>
            <a:ext uri="{FF2B5EF4-FFF2-40B4-BE49-F238E27FC236}">
              <a16:creationId xmlns:a16="http://schemas.microsoft.com/office/drawing/2014/main" id="{A95FD099-9EE3-414D-B1A6-2C6C915EE5E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2" name="直線コネクタ 571">
          <a:extLst>
            <a:ext uri="{FF2B5EF4-FFF2-40B4-BE49-F238E27FC236}">
              <a16:creationId xmlns:a16="http://schemas.microsoft.com/office/drawing/2014/main" id="{8CA72430-BF9C-4E3E-B324-00DCCD3767B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73" name="テキスト ボックス 572">
          <a:extLst>
            <a:ext uri="{FF2B5EF4-FFF2-40B4-BE49-F238E27FC236}">
              <a16:creationId xmlns:a16="http://schemas.microsoft.com/office/drawing/2014/main" id="{5F4EA79C-6670-4B9D-80AF-24DDB0E3D49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4" name="直線コネクタ 573">
          <a:extLst>
            <a:ext uri="{FF2B5EF4-FFF2-40B4-BE49-F238E27FC236}">
              <a16:creationId xmlns:a16="http://schemas.microsoft.com/office/drawing/2014/main" id="{FAAFB8E2-CE44-4808-B397-C4E25D22D0F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5" name="【公民館】&#10;有形固定資産減価償却率グラフ枠">
          <a:extLst>
            <a:ext uri="{FF2B5EF4-FFF2-40B4-BE49-F238E27FC236}">
              <a16:creationId xmlns:a16="http://schemas.microsoft.com/office/drawing/2014/main" id="{A8FD1AE8-A2C7-4630-AA8C-708A6F9E029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576" name="直線コネクタ 575">
          <a:extLst>
            <a:ext uri="{FF2B5EF4-FFF2-40B4-BE49-F238E27FC236}">
              <a16:creationId xmlns:a16="http://schemas.microsoft.com/office/drawing/2014/main" id="{A1451AD5-D541-47E1-BA12-659EE5D0FFDC}"/>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7" name="【公民館】&#10;有形固定資産減価償却率最小値テキスト">
          <a:extLst>
            <a:ext uri="{FF2B5EF4-FFF2-40B4-BE49-F238E27FC236}">
              <a16:creationId xmlns:a16="http://schemas.microsoft.com/office/drawing/2014/main" id="{E10BBE0F-7069-474D-A3EF-497A51ACA69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8" name="直線コネクタ 577">
          <a:extLst>
            <a:ext uri="{FF2B5EF4-FFF2-40B4-BE49-F238E27FC236}">
              <a16:creationId xmlns:a16="http://schemas.microsoft.com/office/drawing/2014/main" id="{BBEEA1FE-E2B5-48EF-A9D6-BAFA517AFB6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579" name="【公民館】&#10;有形固定資産減価償却率最大値テキスト">
          <a:extLst>
            <a:ext uri="{FF2B5EF4-FFF2-40B4-BE49-F238E27FC236}">
              <a16:creationId xmlns:a16="http://schemas.microsoft.com/office/drawing/2014/main" id="{1D516415-691F-4E64-BBD1-CC48763A7979}"/>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580" name="直線コネクタ 579">
          <a:extLst>
            <a:ext uri="{FF2B5EF4-FFF2-40B4-BE49-F238E27FC236}">
              <a16:creationId xmlns:a16="http://schemas.microsoft.com/office/drawing/2014/main" id="{3F95FD16-ADF7-48E7-8D34-3F700120359A}"/>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98533</xdr:rowOff>
    </xdr:from>
    <xdr:ext cx="405111" cy="259045"/>
    <xdr:sp macro="" textlink="">
      <xdr:nvSpPr>
        <xdr:cNvPr id="581" name="【公民館】&#10;有形固定資産減価償却率平均値テキスト">
          <a:extLst>
            <a:ext uri="{FF2B5EF4-FFF2-40B4-BE49-F238E27FC236}">
              <a16:creationId xmlns:a16="http://schemas.microsoft.com/office/drawing/2014/main" id="{11FAEB4C-F0C5-41EF-933F-9D3E6D0CD48F}"/>
            </a:ext>
          </a:extLst>
        </xdr:cNvPr>
        <xdr:cNvSpPr txBox="1"/>
      </xdr:nvSpPr>
      <xdr:spPr>
        <a:xfrm>
          <a:off x="16357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582" name="フローチャート: 判断 581">
          <a:extLst>
            <a:ext uri="{FF2B5EF4-FFF2-40B4-BE49-F238E27FC236}">
              <a16:creationId xmlns:a16="http://schemas.microsoft.com/office/drawing/2014/main" id="{D6336B3B-AC73-40B3-B300-E687CDC14116}"/>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583" name="フローチャート: 判断 582">
          <a:extLst>
            <a:ext uri="{FF2B5EF4-FFF2-40B4-BE49-F238E27FC236}">
              <a16:creationId xmlns:a16="http://schemas.microsoft.com/office/drawing/2014/main" id="{4FE3220E-CF00-4DDD-9D87-B12BBFD2B53A}"/>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584" name="フローチャート: 判断 583">
          <a:extLst>
            <a:ext uri="{FF2B5EF4-FFF2-40B4-BE49-F238E27FC236}">
              <a16:creationId xmlns:a16="http://schemas.microsoft.com/office/drawing/2014/main" id="{F7E6DC7E-834B-4274-90EA-89FF79B8CEB1}"/>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585" name="フローチャート: 判断 584">
          <a:extLst>
            <a:ext uri="{FF2B5EF4-FFF2-40B4-BE49-F238E27FC236}">
              <a16:creationId xmlns:a16="http://schemas.microsoft.com/office/drawing/2014/main" id="{C9034626-C834-4523-8376-6F656DF2E4D2}"/>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586" name="フローチャート: 判断 585">
          <a:extLst>
            <a:ext uri="{FF2B5EF4-FFF2-40B4-BE49-F238E27FC236}">
              <a16:creationId xmlns:a16="http://schemas.microsoft.com/office/drawing/2014/main" id="{0D12FF22-7404-47CE-B526-FF3D587D1553}"/>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773ACB6C-DEAF-4CE6-BAB1-C4138ED70FF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DEC6E0C2-F038-4EEB-9727-447532E0E7B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3FC51B8A-38F8-4B07-8F66-E9FC9181276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58F7087C-9E09-468F-AF58-8E52C700BF6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DD56C587-BE8E-482F-9BDD-2B5346CA024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592" name="楕円 591">
          <a:extLst>
            <a:ext uri="{FF2B5EF4-FFF2-40B4-BE49-F238E27FC236}">
              <a16:creationId xmlns:a16="http://schemas.microsoft.com/office/drawing/2014/main" id="{0665D98A-54FF-4CFB-8487-9D68296A808F}"/>
            </a:ext>
          </a:extLst>
        </xdr:cNvPr>
        <xdr:cNvSpPr/>
      </xdr:nvSpPr>
      <xdr:spPr>
        <a:xfrm>
          <a:off x="162687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89098</xdr:rowOff>
    </xdr:from>
    <xdr:ext cx="405111" cy="259045"/>
    <xdr:sp macro="" textlink="">
      <xdr:nvSpPr>
        <xdr:cNvPr id="593" name="【公民館】&#10;有形固定資産減価償却率該当値テキスト">
          <a:extLst>
            <a:ext uri="{FF2B5EF4-FFF2-40B4-BE49-F238E27FC236}">
              <a16:creationId xmlns:a16="http://schemas.microsoft.com/office/drawing/2014/main" id="{DAB7F319-E020-4C06-A58E-42E03CC4023F}"/>
            </a:ext>
          </a:extLst>
        </xdr:cNvPr>
        <xdr:cNvSpPr txBox="1"/>
      </xdr:nvSpPr>
      <xdr:spPr>
        <a:xfrm>
          <a:off x="16357600" y="17748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28666</xdr:rowOff>
    </xdr:from>
    <xdr:to>
      <xdr:col>81</xdr:col>
      <xdr:colOff>101600</xdr:colOff>
      <xdr:row>104</xdr:row>
      <xdr:rowOff>130266</xdr:rowOff>
    </xdr:to>
    <xdr:sp macro="" textlink="">
      <xdr:nvSpPr>
        <xdr:cNvPr id="594" name="楕円 593">
          <a:extLst>
            <a:ext uri="{FF2B5EF4-FFF2-40B4-BE49-F238E27FC236}">
              <a16:creationId xmlns:a16="http://schemas.microsoft.com/office/drawing/2014/main" id="{36B00E9A-8DA5-4AFB-86BF-6AAB022EC84F}"/>
            </a:ext>
          </a:extLst>
        </xdr:cNvPr>
        <xdr:cNvSpPr/>
      </xdr:nvSpPr>
      <xdr:spPr>
        <a:xfrm>
          <a:off x="154305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79466</xdr:rowOff>
    </xdr:from>
    <xdr:to>
      <xdr:col>85</xdr:col>
      <xdr:colOff>127000</xdr:colOff>
      <xdr:row>104</xdr:row>
      <xdr:rowOff>117021</xdr:rowOff>
    </xdr:to>
    <xdr:cxnSp macro="">
      <xdr:nvCxnSpPr>
        <xdr:cNvPr id="595" name="直線コネクタ 594">
          <a:extLst>
            <a:ext uri="{FF2B5EF4-FFF2-40B4-BE49-F238E27FC236}">
              <a16:creationId xmlns:a16="http://schemas.microsoft.com/office/drawing/2014/main" id="{B9A4DCC9-8F81-4E10-B926-0FC72E6BEB53}"/>
            </a:ext>
          </a:extLst>
        </xdr:cNvPr>
        <xdr:cNvCxnSpPr/>
      </xdr:nvCxnSpPr>
      <xdr:spPr>
        <a:xfrm>
          <a:off x="15481300" y="1791026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11991</xdr:rowOff>
    </xdr:from>
    <xdr:ext cx="405111" cy="259045"/>
    <xdr:sp macro="" textlink="">
      <xdr:nvSpPr>
        <xdr:cNvPr id="596" name="n_1aveValue【公民館】&#10;有形固定資産減価償却率">
          <a:extLst>
            <a:ext uri="{FF2B5EF4-FFF2-40B4-BE49-F238E27FC236}">
              <a16:creationId xmlns:a16="http://schemas.microsoft.com/office/drawing/2014/main" id="{E44896E1-965A-4CC0-AD29-CDC74476E1D3}"/>
            </a:ext>
          </a:extLst>
        </xdr:cNvPr>
        <xdr:cNvSpPr txBox="1"/>
      </xdr:nvSpPr>
      <xdr:spPr>
        <a:xfrm>
          <a:off x="152660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597" name="n_2aveValue【公民館】&#10;有形固定資産減価償却率">
          <a:extLst>
            <a:ext uri="{FF2B5EF4-FFF2-40B4-BE49-F238E27FC236}">
              <a16:creationId xmlns:a16="http://schemas.microsoft.com/office/drawing/2014/main" id="{B6C4D2DE-BD70-4559-BB3E-F519BDD53A25}"/>
            </a:ext>
          </a:extLst>
        </xdr:cNvPr>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598" name="n_3aveValue【公民館】&#10;有形固定資産減価償却率">
          <a:extLst>
            <a:ext uri="{FF2B5EF4-FFF2-40B4-BE49-F238E27FC236}">
              <a16:creationId xmlns:a16="http://schemas.microsoft.com/office/drawing/2014/main" id="{60E7E2B6-7156-41A2-8426-66E0B1E0894C}"/>
            </a:ext>
          </a:extLst>
        </xdr:cNvPr>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599" name="n_4aveValue【公民館】&#10;有形固定資産減価償却率">
          <a:extLst>
            <a:ext uri="{FF2B5EF4-FFF2-40B4-BE49-F238E27FC236}">
              <a16:creationId xmlns:a16="http://schemas.microsoft.com/office/drawing/2014/main" id="{DDFABCDD-AE55-4762-8FC4-E1E65CB68BBD}"/>
            </a:ext>
          </a:extLst>
        </xdr:cNvPr>
        <xdr:cNvSpPr txBox="1"/>
      </xdr:nvSpPr>
      <xdr:spPr>
        <a:xfrm>
          <a:off x="12611744" y="1789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146793</xdr:rowOff>
    </xdr:from>
    <xdr:ext cx="405111" cy="259045"/>
    <xdr:sp macro="" textlink="">
      <xdr:nvSpPr>
        <xdr:cNvPr id="600" name="n_1mainValue【公民館】&#10;有形固定資産減価償却率">
          <a:extLst>
            <a:ext uri="{FF2B5EF4-FFF2-40B4-BE49-F238E27FC236}">
              <a16:creationId xmlns:a16="http://schemas.microsoft.com/office/drawing/2014/main" id="{B28E28F8-3CA7-4FF0-9EAF-1076CFCCEF27}"/>
            </a:ext>
          </a:extLst>
        </xdr:cNvPr>
        <xdr:cNvSpPr txBox="1"/>
      </xdr:nvSpPr>
      <xdr:spPr>
        <a:xfrm>
          <a:off x="152660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1BA5CFC2-AB06-40BF-B257-F0BC4BA8CDD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5F3A1AE6-FB87-4DD4-AB0D-086E4034EA9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49D8B1A4-1E01-4C3D-B568-3E70C86665E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4066645E-619F-4454-90A8-AD3473D82A8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01DAD1E2-98F2-4D56-ACB3-CAE54EA3722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ECE0193B-E290-40E9-AAA7-D8A76B4752A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710E00BA-304E-405D-9300-C6DA1747463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02FC0E0D-8B26-4A2B-9437-802C122E823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C2102A53-D1B6-4083-9481-1361F9F4C2C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683E8702-41D7-4DC2-9227-58D2B4FD6B4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a:extLst>
            <a:ext uri="{FF2B5EF4-FFF2-40B4-BE49-F238E27FC236}">
              <a16:creationId xmlns:a16="http://schemas.microsoft.com/office/drawing/2014/main" id="{E3AF60F0-FA50-4938-A1D9-8514119D1CD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a:extLst>
            <a:ext uri="{FF2B5EF4-FFF2-40B4-BE49-F238E27FC236}">
              <a16:creationId xmlns:a16="http://schemas.microsoft.com/office/drawing/2014/main" id="{8FD73E5F-5E61-4ADD-8DBF-8F3488C15F4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a:extLst>
            <a:ext uri="{FF2B5EF4-FFF2-40B4-BE49-F238E27FC236}">
              <a16:creationId xmlns:a16="http://schemas.microsoft.com/office/drawing/2014/main" id="{DC7B8988-029B-4A6A-BDB1-089F3B3F314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a:extLst>
            <a:ext uri="{FF2B5EF4-FFF2-40B4-BE49-F238E27FC236}">
              <a16:creationId xmlns:a16="http://schemas.microsoft.com/office/drawing/2014/main" id="{6055960C-E588-4D44-877D-1DA6C591CAB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a:extLst>
            <a:ext uri="{FF2B5EF4-FFF2-40B4-BE49-F238E27FC236}">
              <a16:creationId xmlns:a16="http://schemas.microsoft.com/office/drawing/2014/main" id="{F6EFEC54-DA9F-4D2C-8244-577CE4547D5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16" name="テキスト ボックス 615">
          <a:extLst>
            <a:ext uri="{FF2B5EF4-FFF2-40B4-BE49-F238E27FC236}">
              <a16:creationId xmlns:a16="http://schemas.microsoft.com/office/drawing/2014/main" id="{66005C54-88EA-4EB5-8D9E-079AE0CB6227}"/>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a:extLst>
            <a:ext uri="{FF2B5EF4-FFF2-40B4-BE49-F238E27FC236}">
              <a16:creationId xmlns:a16="http://schemas.microsoft.com/office/drawing/2014/main" id="{426F2594-79B4-4C41-B5EA-4C1BC4F15BF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18" name="テキスト ボックス 617">
          <a:extLst>
            <a:ext uri="{FF2B5EF4-FFF2-40B4-BE49-F238E27FC236}">
              <a16:creationId xmlns:a16="http://schemas.microsoft.com/office/drawing/2014/main" id="{0EE8917D-0281-48B2-9792-2EE7A2738650}"/>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a:extLst>
            <a:ext uri="{FF2B5EF4-FFF2-40B4-BE49-F238E27FC236}">
              <a16:creationId xmlns:a16="http://schemas.microsoft.com/office/drawing/2014/main" id="{B6C40CB0-7839-40B6-A7AF-EE1EAF560A3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20" name="テキスト ボックス 619">
          <a:extLst>
            <a:ext uri="{FF2B5EF4-FFF2-40B4-BE49-F238E27FC236}">
              <a16:creationId xmlns:a16="http://schemas.microsoft.com/office/drawing/2014/main" id="{CA4BD89C-0EF6-4775-85F0-7D9CB64B34A5}"/>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46C8B055-8F96-43B5-87F1-17B8727F966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2" name="テキスト ボックス 621">
          <a:extLst>
            <a:ext uri="{FF2B5EF4-FFF2-40B4-BE49-F238E27FC236}">
              <a16:creationId xmlns:a16="http://schemas.microsoft.com/office/drawing/2014/main" id="{970AE96C-6E33-4FB6-B921-2CBE2506DF2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公民館】&#10;一人当たり面積グラフ枠">
          <a:extLst>
            <a:ext uri="{FF2B5EF4-FFF2-40B4-BE49-F238E27FC236}">
              <a16:creationId xmlns:a16="http://schemas.microsoft.com/office/drawing/2014/main" id="{84C9A452-E1A3-4CAF-9076-FA52D906581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624" name="直線コネクタ 623">
          <a:extLst>
            <a:ext uri="{FF2B5EF4-FFF2-40B4-BE49-F238E27FC236}">
              <a16:creationId xmlns:a16="http://schemas.microsoft.com/office/drawing/2014/main" id="{F6601047-9F0A-461C-9AA4-061944B85101}"/>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625" name="【公民館】&#10;一人当たり面積最小値テキスト">
          <a:extLst>
            <a:ext uri="{FF2B5EF4-FFF2-40B4-BE49-F238E27FC236}">
              <a16:creationId xmlns:a16="http://schemas.microsoft.com/office/drawing/2014/main" id="{F516A48F-E30B-43BB-BD79-18F771CF02FC}"/>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626" name="直線コネクタ 625">
          <a:extLst>
            <a:ext uri="{FF2B5EF4-FFF2-40B4-BE49-F238E27FC236}">
              <a16:creationId xmlns:a16="http://schemas.microsoft.com/office/drawing/2014/main" id="{F58F2039-E4D0-4B6E-9345-E724C6CBAC2E}"/>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627" name="【公民館】&#10;一人当たり面積最大値テキスト">
          <a:extLst>
            <a:ext uri="{FF2B5EF4-FFF2-40B4-BE49-F238E27FC236}">
              <a16:creationId xmlns:a16="http://schemas.microsoft.com/office/drawing/2014/main" id="{80A67D10-3C61-45E7-B9DD-043BADC749BD}"/>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628" name="直線コネクタ 627">
          <a:extLst>
            <a:ext uri="{FF2B5EF4-FFF2-40B4-BE49-F238E27FC236}">
              <a16:creationId xmlns:a16="http://schemas.microsoft.com/office/drawing/2014/main" id="{7C2E994C-8176-4016-97FA-41CAB01FC6E4}"/>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170933</xdr:rowOff>
    </xdr:from>
    <xdr:ext cx="469744" cy="259045"/>
    <xdr:sp macro="" textlink="">
      <xdr:nvSpPr>
        <xdr:cNvPr id="629" name="【公民館】&#10;一人当たり面積平均値テキスト">
          <a:extLst>
            <a:ext uri="{FF2B5EF4-FFF2-40B4-BE49-F238E27FC236}">
              <a16:creationId xmlns:a16="http://schemas.microsoft.com/office/drawing/2014/main" id="{4B6BD34C-6D17-4550-9436-1903CF27CEA3}"/>
            </a:ext>
          </a:extLst>
        </xdr:cNvPr>
        <xdr:cNvSpPr txBox="1"/>
      </xdr:nvSpPr>
      <xdr:spPr>
        <a:xfrm>
          <a:off x="22199600" y="18516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630" name="フローチャート: 判断 629">
          <a:extLst>
            <a:ext uri="{FF2B5EF4-FFF2-40B4-BE49-F238E27FC236}">
              <a16:creationId xmlns:a16="http://schemas.microsoft.com/office/drawing/2014/main" id="{00CCEE8E-340B-47E9-9B1B-16C51833B8D9}"/>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631" name="フローチャート: 判断 630">
          <a:extLst>
            <a:ext uri="{FF2B5EF4-FFF2-40B4-BE49-F238E27FC236}">
              <a16:creationId xmlns:a16="http://schemas.microsoft.com/office/drawing/2014/main" id="{B47E7F88-DEE6-4C3F-A72D-4666573BFD79}"/>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632" name="フローチャート: 判断 631">
          <a:extLst>
            <a:ext uri="{FF2B5EF4-FFF2-40B4-BE49-F238E27FC236}">
              <a16:creationId xmlns:a16="http://schemas.microsoft.com/office/drawing/2014/main" id="{484E6A70-588A-43B5-87DA-DD85249FB1C8}"/>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633" name="フローチャート: 判断 632">
          <a:extLst>
            <a:ext uri="{FF2B5EF4-FFF2-40B4-BE49-F238E27FC236}">
              <a16:creationId xmlns:a16="http://schemas.microsoft.com/office/drawing/2014/main" id="{058D470D-2248-401D-B5B7-E05B196D27F9}"/>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634" name="フローチャート: 判断 633">
          <a:extLst>
            <a:ext uri="{FF2B5EF4-FFF2-40B4-BE49-F238E27FC236}">
              <a16:creationId xmlns:a16="http://schemas.microsoft.com/office/drawing/2014/main" id="{FC43E5A4-A27B-4F47-BB1D-04AAD052751B}"/>
            </a:ext>
          </a:extLst>
        </xdr:cNvPr>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4262A4E5-DB9E-43C0-B283-2A841F727B6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50D3018D-EDAD-4CFC-BB2D-DADC6266416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D322A18B-16D0-4532-92D6-AD29BD646BF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4F7A4654-49C0-4962-9F1E-2019B0E527F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67FC72F0-3985-47B3-BD58-430C4B02479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131394</xdr:rowOff>
    </xdr:from>
    <xdr:to>
      <xdr:col>116</xdr:col>
      <xdr:colOff>114300</xdr:colOff>
      <xdr:row>108</xdr:row>
      <xdr:rowOff>61544</xdr:rowOff>
    </xdr:to>
    <xdr:sp macro="" textlink="">
      <xdr:nvSpPr>
        <xdr:cNvPr id="640" name="楕円 639">
          <a:extLst>
            <a:ext uri="{FF2B5EF4-FFF2-40B4-BE49-F238E27FC236}">
              <a16:creationId xmlns:a16="http://schemas.microsoft.com/office/drawing/2014/main" id="{38E247BC-5C97-4AF9-8E4A-8D5032307366}"/>
            </a:ext>
          </a:extLst>
        </xdr:cNvPr>
        <xdr:cNvSpPr/>
      </xdr:nvSpPr>
      <xdr:spPr>
        <a:xfrm>
          <a:off x="22110700" y="1847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154271</xdr:rowOff>
    </xdr:from>
    <xdr:ext cx="469744" cy="259045"/>
    <xdr:sp macro="" textlink="">
      <xdr:nvSpPr>
        <xdr:cNvPr id="641" name="【公民館】&#10;一人当たり面積該当値テキスト">
          <a:extLst>
            <a:ext uri="{FF2B5EF4-FFF2-40B4-BE49-F238E27FC236}">
              <a16:creationId xmlns:a16="http://schemas.microsoft.com/office/drawing/2014/main" id="{4EFA7C26-41FD-4E5F-89DF-5542E95EC362}"/>
            </a:ext>
          </a:extLst>
        </xdr:cNvPr>
        <xdr:cNvSpPr txBox="1"/>
      </xdr:nvSpPr>
      <xdr:spPr>
        <a:xfrm>
          <a:off x="22199600" y="183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135432</xdr:rowOff>
    </xdr:from>
    <xdr:to>
      <xdr:col>112</xdr:col>
      <xdr:colOff>38100</xdr:colOff>
      <xdr:row>108</xdr:row>
      <xdr:rowOff>65582</xdr:rowOff>
    </xdr:to>
    <xdr:sp macro="" textlink="">
      <xdr:nvSpPr>
        <xdr:cNvPr id="642" name="楕円 641">
          <a:extLst>
            <a:ext uri="{FF2B5EF4-FFF2-40B4-BE49-F238E27FC236}">
              <a16:creationId xmlns:a16="http://schemas.microsoft.com/office/drawing/2014/main" id="{6455EFBB-345A-44EF-8E6F-708AA6293C01}"/>
            </a:ext>
          </a:extLst>
        </xdr:cNvPr>
        <xdr:cNvSpPr/>
      </xdr:nvSpPr>
      <xdr:spPr>
        <a:xfrm>
          <a:off x="21272500" y="1848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10744</xdr:rowOff>
    </xdr:from>
    <xdr:to>
      <xdr:col>116</xdr:col>
      <xdr:colOff>63500</xdr:colOff>
      <xdr:row>108</xdr:row>
      <xdr:rowOff>14782</xdr:rowOff>
    </xdr:to>
    <xdr:cxnSp macro="">
      <xdr:nvCxnSpPr>
        <xdr:cNvPr id="643" name="直線コネクタ 642">
          <a:extLst>
            <a:ext uri="{FF2B5EF4-FFF2-40B4-BE49-F238E27FC236}">
              <a16:creationId xmlns:a16="http://schemas.microsoft.com/office/drawing/2014/main" id="{0F287A5C-6488-4BD5-86DB-F34FA07B4757}"/>
            </a:ext>
          </a:extLst>
        </xdr:cNvPr>
        <xdr:cNvCxnSpPr/>
      </xdr:nvCxnSpPr>
      <xdr:spPr>
        <a:xfrm flipV="1">
          <a:off x="21323300" y="18527344"/>
          <a:ext cx="8382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117518</xdr:rowOff>
    </xdr:from>
    <xdr:ext cx="469744" cy="259045"/>
    <xdr:sp macro="" textlink="">
      <xdr:nvSpPr>
        <xdr:cNvPr id="644" name="n_1aveValue【公民館】&#10;一人当たり面積">
          <a:extLst>
            <a:ext uri="{FF2B5EF4-FFF2-40B4-BE49-F238E27FC236}">
              <a16:creationId xmlns:a16="http://schemas.microsoft.com/office/drawing/2014/main" id="{E07D45AD-3610-4901-A5C6-9D90EB423481}"/>
            </a:ext>
          </a:extLst>
        </xdr:cNvPr>
        <xdr:cNvSpPr txBox="1"/>
      </xdr:nvSpPr>
      <xdr:spPr>
        <a:xfrm>
          <a:off x="21075727" y="1863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645" name="n_2aveValue【公民館】&#10;一人当たり面積">
          <a:extLst>
            <a:ext uri="{FF2B5EF4-FFF2-40B4-BE49-F238E27FC236}">
              <a16:creationId xmlns:a16="http://schemas.microsoft.com/office/drawing/2014/main" id="{A19F9E5C-BB95-444A-91A8-D9651FF350DD}"/>
            </a:ext>
          </a:extLst>
        </xdr:cNvPr>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646" name="n_3aveValue【公民館】&#10;一人当たり面積">
          <a:extLst>
            <a:ext uri="{FF2B5EF4-FFF2-40B4-BE49-F238E27FC236}">
              <a16:creationId xmlns:a16="http://schemas.microsoft.com/office/drawing/2014/main" id="{EC7BEB86-1E61-459B-806F-DD73E03C27BE}"/>
            </a:ext>
          </a:extLst>
        </xdr:cNvPr>
        <xdr:cNvSpPr txBox="1"/>
      </xdr:nvSpPr>
      <xdr:spPr>
        <a:xfrm>
          <a:off x="19310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647" name="n_4aveValue【公民館】&#10;一人当たり面積">
          <a:extLst>
            <a:ext uri="{FF2B5EF4-FFF2-40B4-BE49-F238E27FC236}">
              <a16:creationId xmlns:a16="http://schemas.microsoft.com/office/drawing/2014/main" id="{67DCEC0F-C89F-4616-AEA3-F4049778178D}"/>
            </a:ext>
          </a:extLst>
        </xdr:cNvPr>
        <xdr:cNvSpPr txBox="1"/>
      </xdr:nvSpPr>
      <xdr:spPr>
        <a:xfrm>
          <a:off x="18421427" y="183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82109</xdr:rowOff>
    </xdr:from>
    <xdr:ext cx="469744" cy="259045"/>
    <xdr:sp macro="" textlink="">
      <xdr:nvSpPr>
        <xdr:cNvPr id="648" name="n_1mainValue【公民館】&#10;一人当たり面積">
          <a:extLst>
            <a:ext uri="{FF2B5EF4-FFF2-40B4-BE49-F238E27FC236}">
              <a16:creationId xmlns:a16="http://schemas.microsoft.com/office/drawing/2014/main" id="{D5A23BD2-D0C2-4950-B6F7-D711D43C2186}"/>
            </a:ext>
          </a:extLst>
        </xdr:cNvPr>
        <xdr:cNvSpPr txBox="1"/>
      </xdr:nvSpPr>
      <xdr:spPr>
        <a:xfrm>
          <a:off x="21075727" y="1825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9" name="正方形/長方形 648">
          <a:extLst>
            <a:ext uri="{FF2B5EF4-FFF2-40B4-BE49-F238E27FC236}">
              <a16:creationId xmlns:a16="http://schemas.microsoft.com/office/drawing/2014/main" id="{9C9990A6-D4E5-41A6-A52B-02DAEE344E9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0" name="正方形/長方形 649">
          <a:extLst>
            <a:ext uri="{FF2B5EF4-FFF2-40B4-BE49-F238E27FC236}">
              <a16:creationId xmlns:a16="http://schemas.microsoft.com/office/drawing/2014/main" id="{89472EC2-E1EA-48F0-BC7A-6FE200AAC43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1" name="テキスト ボックス 650">
          <a:extLst>
            <a:ext uri="{FF2B5EF4-FFF2-40B4-BE49-F238E27FC236}">
              <a16:creationId xmlns:a16="http://schemas.microsoft.com/office/drawing/2014/main" id="{74D28BD3-131B-4C2F-BA3D-9FF301F4617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道路については、利尻富士町面積</a:t>
          </a:r>
          <a:r>
            <a:rPr kumimoji="1" lang="en-US" altLang="ja-JP" sz="1100">
              <a:solidFill>
                <a:schemeClr val="dk1"/>
              </a:solidFill>
              <a:effectLst/>
              <a:latin typeface="+mn-lt"/>
              <a:ea typeface="+mn-ea"/>
              <a:cs typeface="+mn-cs"/>
            </a:rPr>
            <a:t>105.6</a:t>
          </a:r>
          <a:r>
            <a:rPr kumimoji="1" lang="ja-JP" altLang="ja-JP" sz="1100">
              <a:solidFill>
                <a:schemeClr val="dk1"/>
              </a:solidFill>
              <a:effectLst/>
              <a:latin typeface="+mn-lt"/>
              <a:ea typeface="+mn-ea"/>
              <a:cs typeface="+mn-cs"/>
            </a:rPr>
            <a:t>ｋｍ</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であり全国平均よりも１人あたりの延長は半分となっている。公営住宅の１人あたりの面積は、類似団体平均の倍になっており民間の賃貸住宅が少なく、町営住宅が多い状況となっている。有形固定資産減価償却率については、全国平均、類似団体とほぼ同じ水準であり</a:t>
          </a:r>
          <a:r>
            <a:rPr lang="ja-JP" altLang="ja-JP" sz="1100" b="0" i="0" baseline="0">
              <a:solidFill>
                <a:schemeClr val="dk1"/>
              </a:solidFill>
              <a:effectLst/>
              <a:latin typeface="+mn-lt"/>
              <a:ea typeface="+mn-ea"/>
              <a:cs typeface="+mn-cs"/>
            </a:rPr>
            <a:t>長期修繕計画（個別改善長寿命化計画）に基づいて適切に毎年修繕を行っているため、使用する上での問題はない。学校施設は、</a:t>
          </a:r>
          <a:r>
            <a:rPr kumimoji="1" lang="ja-JP" altLang="ja-JP" sz="1100">
              <a:solidFill>
                <a:schemeClr val="dk1"/>
              </a:solidFill>
              <a:effectLst/>
              <a:latin typeface="+mn-lt"/>
              <a:ea typeface="+mn-ea"/>
              <a:cs typeface="+mn-cs"/>
            </a:rPr>
            <a:t>有形固定資産減価償却率は</a:t>
          </a:r>
          <a:r>
            <a:rPr lang="ja-JP" altLang="ja-JP" sz="1100" b="0" i="0" baseline="0">
              <a:solidFill>
                <a:schemeClr val="dk1"/>
              </a:solidFill>
              <a:effectLst/>
              <a:latin typeface="+mn-lt"/>
              <a:ea typeface="+mn-ea"/>
              <a:cs typeface="+mn-cs"/>
            </a:rPr>
            <a:t>類似団体より若干低い数値となっている、学校施設についてはＨ</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～Ｈ</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において小中併置校建替があったため。どの施設においても維持管理にかかる経費の増加に留意しつつ、引き続き、インフラ施設、子育て環境の整備に積極的に取り組んでいく。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5C8A14F-4736-4886-8A65-56937BD75DA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5816A02-0A07-4D30-BA04-28965972853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0B6C1F3-BC00-4993-80B6-A7FDB6BB174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F4AED4A-F004-40A0-800B-84CF04A60CF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北海道利尻富士町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765DD53-AA85-4171-90F9-62BDAACF536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43C0C92-C3BF-4953-95CB-4A8C7F8F51A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B2664BB-3913-4278-A5DE-0496AB63F34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8A82B62-398F-4906-9221-F80AE18BB87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F713C1B-535F-4AEF-B915-6DB44C76C0E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BEF36C5-1066-4E83-83A5-5668B46C87A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2,194
2,185
105.62
6,054,879
5,881,985
169,454
2,502,888
5,817,209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50C2F52-02C5-4FE1-A176-C76D7B3EF1E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E12AD6E-1689-4D1F-AEE1-7485AB00B27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4DDFCDE-E0A7-4AD7-B927-57BAB49865B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22918C1-C33B-4960-9B90-72805743B66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90F156D-7FF8-4D57-BFBB-EAD5043B600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72C7628-1989-455A-BB09-AABF8E5C815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84025CE-C3A7-4E8D-9C83-55F9C7A6AF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E8B4A65-63D5-46D8-A837-33014B50589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61A4D1B-B3EC-407C-A7B7-EA38A766711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EC057C8-A6B5-45C2-94F6-38EA5A68A29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753EDE3-4F71-4791-AF40-25AE35C3177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776FC95-B64C-455B-8207-0A306484077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9E319E8-A064-447A-A7EE-4A790EDE966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3AD54BD-3861-4706-9E37-CF50B698348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A6555E2-BEF7-455B-907C-4E7F4141503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E100582-93CA-430C-B021-D15A6FDA723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9A41543-7C9F-42A8-800D-B29341ACF65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2A64AB4-099F-45EB-A230-08C9381DDF7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467028E-8C99-40FD-8559-F3D28B3D8CD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B9590F2-B5F7-44AC-B9AD-86131D573CB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EC9F2DB-9D0C-4472-884F-BFB6C3AC932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CDBF9DB-4B18-4BF8-82EA-11CF8827708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8EB0F9C-7C77-4EE4-823B-7C945491F1E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0339264-580B-4E8C-AA2C-CC860DD4CEE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3D8F537-A275-4BC7-A2C7-5BFBFCC1C8B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D567E3A-F1E4-419E-BAFE-E6D01E5312A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87D8CC0-3716-41EB-AC3A-5EC9A3E053C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A9930BE-D30E-41FA-BED2-25C0683522C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BDC2AB1-B01E-4819-817D-84BA1C44C23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09A60FA-1524-48CD-B47C-4D2D28B6C49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58F5EB3-E97A-44A1-B926-61F9FACD62E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C986AB87-6044-4B92-9B77-10B2B7C5403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0EF0E43-9D8B-49B3-8AD2-A4B8B6CACAF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A73C1EA-45C6-4094-9ACC-3F896CC3A76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98BAB68A-766F-41C0-923E-D75B58A0F6A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67A3689-1E19-4BE9-AAC5-CB47B9C9B1A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1CB32925-7CE7-4CA1-90CB-E50E21856FD1}"/>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9F3462A-BE88-4509-84DA-62CD4FF21AE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908854A-7CFC-4B60-A765-72640BB41DE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58F868E1-C199-4F8D-A395-AF72BCCA2C7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F68A95B-ADDC-46D9-A752-D514CA00E4C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2CC7F1A-B26E-4243-BA3A-480EA747CD9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5E5424C-BFF8-445A-927F-C479607B55A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95DBCC20-635B-4D8D-B121-B42A0447DEB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E4F1261F-B995-4114-BDF7-B562D05816E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C2015F5-1F08-4AE3-8477-53692580B0A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E95615-DEC1-4779-B3EA-1577A49C987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66EF6610-5129-4D4C-B8A0-34062626888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305A1633-FC68-4CB9-ABF8-338C20DCAD3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F837AD26-0B46-42B9-8F55-F44CA31258E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2BA09A66-4A1C-4E8F-946A-4E856EE89D1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2FC2F000-D2C4-43AE-AA03-163F83496E1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73B63D05-465F-465B-B4C6-D1FADDB1062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67580D69-7774-4443-B0D4-F34B2E0DBBF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B2F8BE7A-6415-4920-9FF8-BC73186EC56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181533EA-B971-42EB-B560-72D53921534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EC79453D-0AB3-429F-BD67-DC8FC287DFF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56B83171-4597-4361-9CEF-530D839FB27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30334B1E-2E70-419E-A015-EE0CF8B6197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A3FF5761-B6F2-4E58-A8AE-37E0FAF1811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FB9E4CD6-9DFA-458B-B0AE-937724212ED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20988A88-F65B-4882-A65E-818B40F3ABAA}"/>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DB15AFDF-3998-47F8-82D3-F7D9FB5FA82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87788871-FE34-4D12-A1A2-EAA1C42B302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85CF370D-B5D9-44F8-B4BC-877E78D43AEA}"/>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984F636D-3177-4EA3-B37F-3D581429D462}"/>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E0573111-EC28-43C6-A2D1-1EAEC72C5A85}"/>
            </a:ext>
          </a:extLst>
        </xdr:cNvPr>
        <xdr:cNvSpPr txBox="1"/>
      </xdr:nvSpPr>
      <xdr:spPr>
        <a:xfrm>
          <a:off x="4673600" y="1028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EFC6F400-24EC-40BC-9D62-4CEEE3684838}"/>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B3B342EB-047B-4882-A7F1-74692B2411CF}"/>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E904E225-658D-4BE6-AE85-7F00A0F0E713}"/>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8362B8C0-5D5D-4CD0-A59A-57708EF50F89}"/>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D1ABF9AA-B551-457D-A419-B8DB068F1647}"/>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1CCA3118-5D2A-4636-BD4A-6C81240637D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C22EAEC6-3D89-4A1A-82B3-C55D698B524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7ABA6C79-3B29-4C8B-8659-EAB1974D0D9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43C614F0-2F26-4B63-83C1-DA91C1376D0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FA771B36-127B-4898-AC51-FB5A002F3C0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19685</xdr:rowOff>
    </xdr:from>
    <xdr:to>
      <xdr:col>24</xdr:col>
      <xdr:colOff>114300</xdr:colOff>
      <xdr:row>64</xdr:row>
      <xdr:rowOff>121285</xdr:rowOff>
    </xdr:to>
    <xdr:sp macro="" textlink="">
      <xdr:nvSpPr>
        <xdr:cNvPr id="89" name="楕円 88">
          <a:extLst>
            <a:ext uri="{FF2B5EF4-FFF2-40B4-BE49-F238E27FC236}">
              <a16:creationId xmlns:a16="http://schemas.microsoft.com/office/drawing/2014/main" id="{30E4DF8F-5E3A-4F96-8D51-A0990575B44A}"/>
            </a:ext>
          </a:extLst>
        </xdr:cNvPr>
        <xdr:cNvSpPr/>
      </xdr:nvSpPr>
      <xdr:spPr>
        <a:xfrm>
          <a:off x="4584700" y="1099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106062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3435C76E-B7BF-40BA-9BF1-1DFBAF398130}"/>
            </a:ext>
          </a:extLst>
        </xdr:cNvPr>
        <xdr:cNvSpPr txBox="1"/>
      </xdr:nvSpPr>
      <xdr:spPr>
        <a:xfrm>
          <a:off x="4673600" y="10907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164465</xdr:rowOff>
    </xdr:from>
    <xdr:to>
      <xdr:col>20</xdr:col>
      <xdr:colOff>38100</xdr:colOff>
      <xdr:row>64</xdr:row>
      <xdr:rowOff>94615</xdr:rowOff>
    </xdr:to>
    <xdr:sp macro="" textlink="">
      <xdr:nvSpPr>
        <xdr:cNvPr id="91" name="楕円 90">
          <a:extLst>
            <a:ext uri="{FF2B5EF4-FFF2-40B4-BE49-F238E27FC236}">
              <a16:creationId xmlns:a16="http://schemas.microsoft.com/office/drawing/2014/main" id="{B21AF9DF-06D9-4DFB-B899-00052275F6C9}"/>
            </a:ext>
          </a:extLst>
        </xdr:cNvPr>
        <xdr:cNvSpPr/>
      </xdr:nvSpPr>
      <xdr:spPr>
        <a:xfrm>
          <a:off x="3746500" y="1096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43815</xdr:rowOff>
    </xdr:from>
    <xdr:to>
      <xdr:col>24</xdr:col>
      <xdr:colOff>63500</xdr:colOff>
      <xdr:row>64</xdr:row>
      <xdr:rowOff>70485</xdr:rowOff>
    </xdr:to>
    <xdr:cxnSp macro="">
      <xdr:nvCxnSpPr>
        <xdr:cNvPr id="92" name="直線コネクタ 91">
          <a:extLst>
            <a:ext uri="{FF2B5EF4-FFF2-40B4-BE49-F238E27FC236}">
              <a16:creationId xmlns:a16="http://schemas.microsoft.com/office/drawing/2014/main" id="{2596D292-40F1-4840-A90C-E518E6AA83A0}"/>
            </a:ext>
          </a:extLst>
        </xdr:cNvPr>
        <xdr:cNvCxnSpPr/>
      </xdr:nvCxnSpPr>
      <xdr:spPr>
        <a:xfrm>
          <a:off x="3797300" y="1101661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3" name="n_1aveValue【体育館・プール】&#10;有形固定資産減価償却率">
          <a:extLst>
            <a:ext uri="{FF2B5EF4-FFF2-40B4-BE49-F238E27FC236}">
              <a16:creationId xmlns:a16="http://schemas.microsoft.com/office/drawing/2014/main" id="{AB5B2260-7BB4-4D66-B8CA-B2508B69DEA2}"/>
            </a:ext>
          </a:extLst>
        </xdr:cNvPr>
        <xdr:cNvSpPr txBox="1"/>
      </xdr:nvSpPr>
      <xdr:spPr>
        <a:xfrm>
          <a:off x="35820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94" name="n_2aveValue【体育館・プール】&#10;有形固定資産減価償却率">
          <a:extLst>
            <a:ext uri="{FF2B5EF4-FFF2-40B4-BE49-F238E27FC236}">
              <a16:creationId xmlns:a16="http://schemas.microsoft.com/office/drawing/2014/main" id="{15243579-9FCF-439F-A7A9-E05F7E9B5EEA}"/>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95" name="n_3aveValue【体育館・プール】&#10;有形固定資産減価償却率">
          <a:extLst>
            <a:ext uri="{FF2B5EF4-FFF2-40B4-BE49-F238E27FC236}">
              <a16:creationId xmlns:a16="http://schemas.microsoft.com/office/drawing/2014/main" id="{8E2DBB21-83B8-4A48-841C-B61A679DA081}"/>
            </a:ext>
          </a:extLst>
        </xdr:cNvPr>
        <xdr:cNvSpPr txBox="1"/>
      </xdr:nvSpPr>
      <xdr:spPr>
        <a:xfrm>
          <a:off x="18167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96" name="n_4aveValue【体育館・プール】&#10;有形固定資産減価償却率">
          <a:extLst>
            <a:ext uri="{FF2B5EF4-FFF2-40B4-BE49-F238E27FC236}">
              <a16:creationId xmlns:a16="http://schemas.microsoft.com/office/drawing/2014/main" id="{9E0EF3CA-1A91-45D4-85ED-AEA4660665FC}"/>
            </a:ext>
          </a:extLst>
        </xdr:cNvPr>
        <xdr:cNvSpPr txBox="1"/>
      </xdr:nvSpPr>
      <xdr:spPr>
        <a:xfrm>
          <a:off x="9277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85742</xdr:rowOff>
    </xdr:from>
    <xdr:ext cx="405111" cy="259045"/>
    <xdr:sp macro="" textlink="">
      <xdr:nvSpPr>
        <xdr:cNvPr id="97" name="n_1mainValue【体育館・プール】&#10;有形固定資産減価償却率">
          <a:extLst>
            <a:ext uri="{FF2B5EF4-FFF2-40B4-BE49-F238E27FC236}">
              <a16:creationId xmlns:a16="http://schemas.microsoft.com/office/drawing/2014/main" id="{D0C94831-C3F7-4BB6-9BE1-5677A6CE94A3}"/>
            </a:ext>
          </a:extLst>
        </xdr:cNvPr>
        <xdr:cNvSpPr txBox="1"/>
      </xdr:nvSpPr>
      <xdr:spPr>
        <a:xfrm>
          <a:off x="3582044" y="1105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a:extLst>
            <a:ext uri="{FF2B5EF4-FFF2-40B4-BE49-F238E27FC236}">
              <a16:creationId xmlns:a16="http://schemas.microsoft.com/office/drawing/2014/main" id="{2971DA60-81F5-48B9-BCC6-9B4B0704BAF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a:extLst>
            <a:ext uri="{FF2B5EF4-FFF2-40B4-BE49-F238E27FC236}">
              <a16:creationId xmlns:a16="http://schemas.microsoft.com/office/drawing/2014/main" id="{53EB888E-331B-4ED8-A428-08CBA55AFDE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a:extLst>
            <a:ext uri="{FF2B5EF4-FFF2-40B4-BE49-F238E27FC236}">
              <a16:creationId xmlns:a16="http://schemas.microsoft.com/office/drawing/2014/main" id="{EF35E904-D3B3-4597-900A-73717F49240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a:extLst>
            <a:ext uri="{FF2B5EF4-FFF2-40B4-BE49-F238E27FC236}">
              <a16:creationId xmlns:a16="http://schemas.microsoft.com/office/drawing/2014/main" id="{794111FB-062E-48D7-B616-05C77289643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a:extLst>
            <a:ext uri="{FF2B5EF4-FFF2-40B4-BE49-F238E27FC236}">
              <a16:creationId xmlns:a16="http://schemas.microsoft.com/office/drawing/2014/main" id="{3DBA57EB-E98F-464A-9739-EABDF5447C7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a:extLst>
            <a:ext uri="{FF2B5EF4-FFF2-40B4-BE49-F238E27FC236}">
              <a16:creationId xmlns:a16="http://schemas.microsoft.com/office/drawing/2014/main" id="{8F2C23C8-C344-470F-9E98-ED04638B045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a:extLst>
            <a:ext uri="{FF2B5EF4-FFF2-40B4-BE49-F238E27FC236}">
              <a16:creationId xmlns:a16="http://schemas.microsoft.com/office/drawing/2014/main" id="{AEAB5F18-7CFC-492D-B425-A5FA6A5DD41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a:extLst>
            <a:ext uri="{FF2B5EF4-FFF2-40B4-BE49-F238E27FC236}">
              <a16:creationId xmlns:a16="http://schemas.microsoft.com/office/drawing/2014/main" id="{108E54D7-87AC-4D87-BBE1-E2C278F9FAC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a:extLst>
            <a:ext uri="{FF2B5EF4-FFF2-40B4-BE49-F238E27FC236}">
              <a16:creationId xmlns:a16="http://schemas.microsoft.com/office/drawing/2014/main" id="{43B0281B-20AD-4FBA-A72A-6AE5E9E19DF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a:extLst>
            <a:ext uri="{FF2B5EF4-FFF2-40B4-BE49-F238E27FC236}">
              <a16:creationId xmlns:a16="http://schemas.microsoft.com/office/drawing/2014/main" id="{28F722AD-5180-45D4-865E-7A2728F8413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8" name="直線コネクタ 107">
          <a:extLst>
            <a:ext uri="{FF2B5EF4-FFF2-40B4-BE49-F238E27FC236}">
              <a16:creationId xmlns:a16="http://schemas.microsoft.com/office/drawing/2014/main" id="{D58B413E-5688-47E7-93FF-A67638DDEDB5}"/>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9" name="テキスト ボックス 108">
          <a:extLst>
            <a:ext uri="{FF2B5EF4-FFF2-40B4-BE49-F238E27FC236}">
              <a16:creationId xmlns:a16="http://schemas.microsoft.com/office/drawing/2014/main" id="{63C1CA27-7CE2-486B-BECC-B6B612896211}"/>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0" name="直線コネクタ 109">
          <a:extLst>
            <a:ext uri="{FF2B5EF4-FFF2-40B4-BE49-F238E27FC236}">
              <a16:creationId xmlns:a16="http://schemas.microsoft.com/office/drawing/2014/main" id="{47D6C1B8-8CB7-41CC-B029-18F3EF1F930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1" name="テキスト ボックス 110">
          <a:extLst>
            <a:ext uri="{FF2B5EF4-FFF2-40B4-BE49-F238E27FC236}">
              <a16:creationId xmlns:a16="http://schemas.microsoft.com/office/drawing/2014/main" id="{828C48FD-AAF6-49B7-B73D-451D34D5B7EB}"/>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2" name="直線コネクタ 111">
          <a:extLst>
            <a:ext uri="{FF2B5EF4-FFF2-40B4-BE49-F238E27FC236}">
              <a16:creationId xmlns:a16="http://schemas.microsoft.com/office/drawing/2014/main" id="{1D3C65D5-70CD-44C9-BB36-9622959AFE3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3" name="テキスト ボックス 112">
          <a:extLst>
            <a:ext uri="{FF2B5EF4-FFF2-40B4-BE49-F238E27FC236}">
              <a16:creationId xmlns:a16="http://schemas.microsoft.com/office/drawing/2014/main" id="{B755DFF0-E2A9-4D2B-A67C-C0A1BCC2CAA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4" name="直線コネクタ 113">
          <a:extLst>
            <a:ext uri="{FF2B5EF4-FFF2-40B4-BE49-F238E27FC236}">
              <a16:creationId xmlns:a16="http://schemas.microsoft.com/office/drawing/2014/main" id="{2DCAA1B0-807D-4393-8BEB-419580A8FBB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5" name="テキスト ボックス 114">
          <a:extLst>
            <a:ext uri="{FF2B5EF4-FFF2-40B4-BE49-F238E27FC236}">
              <a16:creationId xmlns:a16="http://schemas.microsoft.com/office/drawing/2014/main" id="{2E7B86F6-C07A-4CA5-9394-05DC0D092B58}"/>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6" name="直線コネクタ 115">
          <a:extLst>
            <a:ext uri="{FF2B5EF4-FFF2-40B4-BE49-F238E27FC236}">
              <a16:creationId xmlns:a16="http://schemas.microsoft.com/office/drawing/2014/main" id="{33CF7984-7480-4F6B-9C07-197B2EACA71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7" name="テキスト ボックス 116">
          <a:extLst>
            <a:ext uri="{FF2B5EF4-FFF2-40B4-BE49-F238E27FC236}">
              <a16:creationId xmlns:a16="http://schemas.microsoft.com/office/drawing/2014/main" id="{A343E795-D0BD-4C6C-908E-D1ADF0F369E1}"/>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8" name="直線コネクタ 117">
          <a:extLst>
            <a:ext uri="{FF2B5EF4-FFF2-40B4-BE49-F238E27FC236}">
              <a16:creationId xmlns:a16="http://schemas.microsoft.com/office/drawing/2014/main" id="{22505320-226D-48AD-B97C-47FC833EAEA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9" name="テキスト ボックス 118">
          <a:extLst>
            <a:ext uri="{FF2B5EF4-FFF2-40B4-BE49-F238E27FC236}">
              <a16:creationId xmlns:a16="http://schemas.microsoft.com/office/drawing/2014/main" id="{36907D3B-6AB8-4158-B8B9-F9C839C8C7BE}"/>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a:extLst>
            <a:ext uri="{FF2B5EF4-FFF2-40B4-BE49-F238E27FC236}">
              <a16:creationId xmlns:a16="http://schemas.microsoft.com/office/drawing/2014/main" id="{6611F291-8721-4696-9866-E9A8C717331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1" name="テキスト ボックス 120">
          <a:extLst>
            <a:ext uri="{FF2B5EF4-FFF2-40B4-BE49-F238E27FC236}">
              <a16:creationId xmlns:a16="http://schemas.microsoft.com/office/drawing/2014/main" id="{DC5D1A19-FAA9-4EE7-9D6D-7EC4FE94335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a:extLst>
            <a:ext uri="{FF2B5EF4-FFF2-40B4-BE49-F238E27FC236}">
              <a16:creationId xmlns:a16="http://schemas.microsoft.com/office/drawing/2014/main" id="{093F58E4-136E-4531-BDC8-1A761F8FF1B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23" name="直線コネクタ 122">
          <a:extLst>
            <a:ext uri="{FF2B5EF4-FFF2-40B4-BE49-F238E27FC236}">
              <a16:creationId xmlns:a16="http://schemas.microsoft.com/office/drawing/2014/main" id="{B6EC9E6C-F6B3-4FC6-BB7B-9F314CDD4CA6}"/>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24" name="【体育館・プール】&#10;一人当たり面積最小値テキスト">
          <a:extLst>
            <a:ext uri="{FF2B5EF4-FFF2-40B4-BE49-F238E27FC236}">
              <a16:creationId xmlns:a16="http://schemas.microsoft.com/office/drawing/2014/main" id="{1FDF63BB-729C-42D9-8EC1-2E2865C4EB25}"/>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25" name="直線コネクタ 124">
          <a:extLst>
            <a:ext uri="{FF2B5EF4-FFF2-40B4-BE49-F238E27FC236}">
              <a16:creationId xmlns:a16="http://schemas.microsoft.com/office/drawing/2014/main" id="{290C7627-93C1-4A28-A639-0DB4770D0467}"/>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26" name="【体育館・プール】&#10;一人当たり面積最大値テキスト">
          <a:extLst>
            <a:ext uri="{FF2B5EF4-FFF2-40B4-BE49-F238E27FC236}">
              <a16:creationId xmlns:a16="http://schemas.microsoft.com/office/drawing/2014/main" id="{8C6EB1A2-974E-4DE0-9094-3201B026BED8}"/>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27" name="直線コネクタ 126">
          <a:extLst>
            <a:ext uri="{FF2B5EF4-FFF2-40B4-BE49-F238E27FC236}">
              <a16:creationId xmlns:a16="http://schemas.microsoft.com/office/drawing/2014/main" id="{4CEE641D-D16E-4B82-9302-D2CB5E719418}"/>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128" name="【体育館・プール】&#10;一人当たり面積平均値テキスト">
          <a:extLst>
            <a:ext uri="{FF2B5EF4-FFF2-40B4-BE49-F238E27FC236}">
              <a16:creationId xmlns:a16="http://schemas.microsoft.com/office/drawing/2014/main" id="{EF63040A-57EF-4D14-B07C-D72D2E8CC985}"/>
            </a:ext>
          </a:extLst>
        </xdr:cNvPr>
        <xdr:cNvSpPr txBox="1"/>
      </xdr:nvSpPr>
      <xdr:spPr>
        <a:xfrm>
          <a:off x="10515600" y="1066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29" name="フローチャート: 判断 128">
          <a:extLst>
            <a:ext uri="{FF2B5EF4-FFF2-40B4-BE49-F238E27FC236}">
              <a16:creationId xmlns:a16="http://schemas.microsoft.com/office/drawing/2014/main" id="{3E841A7A-6F4C-45A4-92F2-68DE12EF4425}"/>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0" name="フローチャート: 判断 129">
          <a:extLst>
            <a:ext uri="{FF2B5EF4-FFF2-40B4-BE49-F238E27FC236}">
              <a16:creationId xmlns:a16="http://schemas.microsoft.com/office/drawing/2014/main" id="{E741482F-F1DE-442A-AAD7-6860BC5179F8}"/>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31" name="フローチャート: 判断 130">
          <a:extLst>
            <a:ext uri="{FF2B5EF4-FFF2-40B4-BE49-F238E27FC236}">
              <a16:creationId xmlns:a16="http://schemas.microsoft.com/office/drawing/2014/main" id="{3C13416B-AFA9-49A8-8B4E-BC781040B19C}"/>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32" name="フローチャート: 判断 131">
          <a:extLst>
            <a:ext uri="{FF2B5EF4-FFF2-40B4-BE49-F238E27FC236}">
              <a16:creationId xmlns:a16="http://schemas.microsoft.com/office/drawing/2014/main" id="{A0C13BB8-9947-4882-B386-3C60C60E1A36}"/>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33" name="フローチャート: 判断 132">
          <a:extLst>
            <a:ext uri="{FF2B5EF4-FFF2-40B4-BE49-F238E27FC236}">
              <a16:creationId xmlns:a16="http://schemas.microsoft.com/office/drawing/2014/main" id="{FB5DEA9A-577D-4FA5-8F4B-D65845B81035}"/>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8E55D58E-88CB-4351-8102-6B721A4BF12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1BBF51D2-8F5D-45D4-81D6-0E79042285F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1553AA61-9660-498C-B45D-5CE33BA9C7C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61867939-A07F-44EF-AFD2-4E31BDA6EF7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10DCC00B-AA55-4EC0-80B8-2E5251D0208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29863</xdr:rowOff>
    </xdr:from>
    <xdr:to>
      <xdr:col>55</xdr:col>
      <xdr:colOff>50800</xdr:colOff>
      <xdr:row>62</xdr:row>
      <xdr:rowOff>131463</xdr:rowOff>
    </xdr:to>
    <xdr:sp macro="" textlink="">
      <xdr:nvSpPr>
        <xdr:cNvPr id="139" name="楕円 138">
          <a:extLst>
            <a:ext uri="{FF2B5EF4-FFF2-40B4-BE49-F238E27FC236}">
              <a16:creationId xmlns:a16="http://schemas.microsoft.com/office/drawing/2014/main" id="{F9938FE1-7B81-4679-9DB1-CBA49D52369A}"/>
            </a:ext>
          </a:extLst>
        </xdr:cNvPr>
        <xdr:cNvSpPr/>
      </xdr:nvSpPr>
      <xdr:spPr>
        <a:xfrm>
          <a:off x="10426700" y="106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52740</xdr:rowOff>
    </xdr:from>
    <xdr:ext cx="469744" cy="259045"/>
    <xdr:sp macro="" textlink="">
      <xdr:nvSpPr>
        <xdr:cNvPr id="140" name="【体育館・プール】&#10;一人当たり面積該当値テキスト">
          <a:extLst>
            <a:ext uri="{FF2B5EF4-FFF2-40B4-BE49-F238E27FC236}">
              <a16:creationId xmlns:a16="http://schemas.microsoft.com/office/drawing/2014/main" id="{A0C06885-D72F-4B20-B913-9A63E6D239C9}"/>
            </a:ext>
          </a:extLst>
        </xdr:cNvPr>
        <xdr:cNvSpPr txBox="1"/>
      </xdr:nvSpPr>
      <xdr:spPr>
        <a:xfrm>
          <a:off x="10515600" y="1051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41293</xdr:rowOff>
    </xdr:from>
    <xdr:to>
      <xdr:col>50</xdr:col>
      <xdr:colOff>165100</xdr:colOff>
      <xdr:row>62</xdr:row>
      <xdr:rowOff>142893</xdr:rowOff>
    </xdr:to>
    <xdr:sp macro="" textlink="">
      <xdr:nvSpPr>
        <xdr:cNvPr id="141" name="楕円 140">
          <a:extLst>
            <a:ext uri="{FF2B5EF4-FFF2-40B4-BE49-F238E27FC236}">
              <a16:creationId xmlns:a16="http://schemas.microsoft.com/office/drawing/2014/main" id="{A178B6C8-CBC1-4BE6-B655-D92C6217A5DA}"/>
            </a:ext>
          </a:extLst>
        </xdr:cNvPr>
        <xdr:cNvSpPr/>
      </xdr:nvSpPr>
      <xdr:spPr>
        <a:xfrm>
          <a:off x="9588500" y="1067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80663</xdr:rowOff>
    </xdr:from>
    <xdr:to>
      <xdr:col>55</xdr:col>
      <xdr:colOff>0</xdr:colOff>
      <xdr:row>62</xdr:row>
      <xdr:rowOff>92093</xdr:rowOff>
    </xdr:to>
    <xdr:cxnSp macro="">
      <xdr:nvCxnSpPr>
        <xdr:cNvPr id="142" name="直線コネクタ 141">
          <a:extLst>
            <a:ext uri="{FF2B5EF4-FFF2-40B4-BE49-F238E27FC236}">
              <a16:creationId xmlns:a16="http://schemas.microsoft.com/office/drawing/2014/main" id="{F33CA48F-BD88-4EB4-A3C2-082E7F736217}"/>
            </a:ext>
          </a:extLst>
        </xdr:cNvPr>
        <xdr:cNvCxnSpPr/>
      </xdr:nvCxnSpPr>
      <xdr:spPr>
        <a:xfrm flipV="1">
          <a:off x="9639300" y="1071056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170270</xdr:rowOff>
    </xdr:from>
    <xdr:ext cx="469744" cy="259045"/>
    <xdr:sp macro="" textlink="">
      <xdr:nvSpPr>
        <xdr:cNvPr id="143" name="n_1aveValue【体育館・プール】&#10;一人当たり面積">
          <a:extLst>
            <a:ext uri="{FF2B5EF4-FFF2-40B4-BE49-F238E27FC236}">
              <a16:creationId xmlns:a16="http://schemas.microsoft.com/office/drawing/2014/main" id="{F3E1B68F-500E-43DF-89C3-BF1D9116D8B1}"/>
            </a:ext>
          </a:extLst>
        </xdr:cNvPr>
        <xdr:cNvSpPr txBox="1"/>
      </xdr:nvSpPr>
      <xdr:spPr>
        <a:xfrm>
          <a:off x="9391727" y="1080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144" name="n_2aveValue【体育館・プール】&#10;一人当たり面積">
          <a:extLst>
            <a:ext uri="{FF2B5EF4-FFF2-40B4-BE49-F238E27FC236}">
              <a16:creationId xmlns:a16="http://schemas.microsoft.com/office/drawing/2014/main" id="{4E23D58B-FC55-4E6F-A38D-E8AF7F48542C}"/>
            </a:ext>
          </a:extLst>
        </xdr:cNvPr>
        <xdr:cNvSpPr txBox="1"/>
      </xdr:nvSpPr>
      <xdr:spPr>
        <a:xfrm>
          <a:off x="8515427" y="10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145" name="n_3aveValue【体育館・プール】&#10;一人当たり面積">
          <a:extLst>
            <a:ext uri="{FF2B5EF4-FFF2-40B4-BE49-F238E27FC236}">
              <a16:creationId xmlns:a16="http://schemas.microsoft.com/office/drawing/2014/main" id="{78D15789-364B-4505-A550-5C805A14D67E}"/>
            </a:ext>
          </a:extLst>
        </xdr:cNvPr>
        <xdr:cNvSpPr txBox="1"/>
      </xdr:nvSpPr>
      <xdr:spPr>
        <a:xfrm>
          <a:off x="7626427" y="1049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37609</xdr:rowOff>
    </xdr:from>
    <xdr:ext cx="469744" cy="259045"/>
    <xdr:sp macro="" textlink="">
      <xdr:nvSpPr>
        <xdr:cNvPr id="146" name="n_4aveValue【体育館・プール】&#10;一人当たり面積">
          <a:extLst>
            <a:ext uri="{FF2B5EF4-FFF2-40B4-BE49-F238E27FC236}">
              <a16:creationId xmlns:a16="http://schemas.microsoft.com/office/drawing/2014/main" id="{903A8837-EBF0-4FB4-92C7-87AA852F7B29}"/>
            </a:ext>
          </a:extLst>
        </xdr:cNvPr>
        <xdr:cNvSpPr txBox="1"/>
      </xdr:nvSpPr>
      <xdr:spPr>
        <a:xfrm>
          <a:off x="6737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159420</xdr:rowOff>
    </xdr:from>
    <xdr:ext cx="469744" cy="259045"/>
    <xdr:sp macro="" textlink="">
      <xdr:nvSpPr>
        <xdr:cNvPr id="147" name="n_1mainValue【体育館・プール】&#10;一人当たり面積">
          <a:extLst>
            <a:ext uri="{FF2B5EF4-FFF2-40B4-BE49-F238E27FC236}">
              <a16:creationId xmlns:a16="http://schemas.microsoft.com/office/drawing/2014/main" id="{425421BB-D30D-441A-951F-5A6082B0AC78}"/>
            </a:ext>
          </a:extLst>
        </xdr:cNvPr>
        <xdr:cNvSpPr txBox="1"/>
      </xdr:nvSpPr>
      <xdr:spPr>
        <a:xfrm>
          <a:off x="9391727" y="104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8" name="正方形/長方形 147">
          <a:extLst>
            <a:ext uri="{FF2B5EF4-FFF2-40B4-BE49-F238E27FC236}">
              <a16:creationId xmlns:a16="http://schemas.microsoft.com/office/drawing/2014/main" id="{3B4A7D34-99F1-48F2-B33B-092491954A5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9" name="正方形/長方形 148">
          <a:extLst>
            <a:ext uri="{FF2B5EF4-FFF2-40B4-BE49-F238E27FC236}">
              <a16:creationId xmlns:a16="http://schemas.microsoft.com/office/drawing/2014/main" id="{A4EB1439-E766-4AC9-A9C7-5656B780B87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0" name="正方形/長方形 149">
          <a:extLst>
            <a:ext uri="{FF2B5EF4-FFF2-40B4-BE49-F238E27FC236}">
              <a16:creationId xmlns:a16="http://schemas.microsoft.com/office/drawing/2014/main" id="{CC95ECC9-DEA3-4F45-8936-9EAEF1A1814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1" name="正方形/長方形 150">
          <a:extLst>
            <a:ext uri="{FF2B5EF4-FFF2-40B4-BE49-F238E27FC236}">
              <a16:creationId xmlns:a16="http://schemas.microsoft.com/office/drawing/2014/main" id="{AA7B28CA-29EA-4C85-B320-3224AF4276D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2" name="正方形/長方形 151">
          <a:extLst>
            <a:ext uri="{FF2B5EF4-FFF2-40B4-BE49-F238E27FC236}">
              <a16:creationId xmlns:a16="http://schemas.microsoft.com/office/drawing/2014/main" id="{72D69BBD-CDC4-4748-84F3-FC46680CF7C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3" name="正方形/長方形 152">
          <a:extLst>
            <a:ext uri="{FF2B5EF4-FFF2-40B4-BE49-F238E27FC236}">
              <a16:creationId xmlns:a16="http://schemas.microsoft.com/office/drawing/2014/main" id="{FE8B81A3-F76C-4739-B847-EFCC3221DF0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4" name="正方形/長方形 153">
          <a:extLst>
            <a:ext uri="{FF2B5EF4-FFF2-40B4-BE49-F238E27FC236}">
              <a16:creationId xmlns:a16="http://schemas.microsoft.com/office/drawing/2014/main" id="{970B6B96-5B1E-4F2B-8FD0-8D6E8F38E63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5" name="正方形/長方形 154">
          <a:extLst>
            <a:ext uri="{FF2B5EF4-FFF2-40B4-BE49-F238E27FC236}">
              <a16:creationId xmlns:a16="http://schemas.microsoft.com/office/drawing/2014/main" id="{C768F12E-3170-4B0F-9D08-E7E315FD4B4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6" name="テキスト ボックス 155">
          <a:extLst>
            <a:ext uri="{FF2B5EF4-FFF2-40B4-BE49-F238E27FC236}">
              <a16:creationId xmlns:a16="http://schemas.microsoft.com/office/drawing/2014/main" id="{E74ED3E3-A287-497F-A6F4-B60F95198CC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7" name="直線コネクタ 156">
          <a:extLst>
            <a:ext uri="{FF2B5EF4-FFF2-40B4-BE49-F238E27FC236}">
              <a16:creationId xmlns:a16="http://schemas.microsoft.com/office/drawing/2014/main" id="{1E986F70-8DE9-4291-8A1C-59AFABF2934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8" name="テキスト ボックス 157">
          <a:extLst>
            <a:ext uri="{FF2B5EF4-FFF2-40B4-BE49-F238E27FC236}">
              <a16:creationId xmlns:a16="http://schemas.microsoft.com/office/drawing/2014/main" id="{D9628F4B-08A4-4A96-A27E-8271A09004C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59" name="直線コネクタ 158">
          <a:extLst>
            <a:ext uri="{FF2B5EF4-FFF2-40B4-BE49-F238E27FC236}">
              <a16:creationId xmlns:a16="http://schemas.microsoft.com/office/drawing/2014/main" id="{0D2395E2-8262-4FE5-9F12-320BDA530D4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60" name="テキスト ボックス 159">
          <a:extLst>
            <a:ext uri="{FF2B5EF4-FFF2-40B4-BE49-F238E27FC236}">
              <a16:creationId xmlns:a16="http://schemas.microsoft.com/office/drawing/2014/main" id="{FDF77505-E2E8-4552-A1E2-33CE1AF4DA6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1" name="直線コネクタ 160">
          <a:extLst>
            <a:ext uri="{FF2B5EF4-FFF2-40B4-BE49-F238E27FC236}">
              <a16:creationId xmlns:a16="http://schemas.microsoft.com/office/drawing/2014/main" id="{AE034BD4-EE00-4D46-AAE6-DC2FCF98BDA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2" name="テキスト ボックス 161">
          <a:extLst>
            <a:ext uri="{FF2B5EF4-FFF2-40B4-BE49-F238E27FC236}">
              <a16:creationId xmlns:a16="http://schemas.microsoft.com/office/drawing/2014/main" id="{23FA6D21-B3E9-429D-9DEE-4E4071F8A0A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3" name="直線コネクタ 162">
          <a:extLst>
            <a:ext uri="{FF2B5EF4-FFF2-40B4-BE49-F238E27FC236}">
              <a16:creationId xmlns:a16="http://schemas.microsoft.com/office/drawing/2014/main" id="{0534465B-A538-407A-8E4D-C0B5D43AE67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4" name="テキスト ボックス 163">
          <a:extLst>
            <a:ext uri="{FF2B5EF4-FFF2-40B4-BE49-F238E27FC236}">
              <a16:creationId xmlns:a16="http://schemas.microsoft.com/office/drawing/2014/main" id="{D4776FB5-FB23-40C5-B6BF-C5064272A06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5" name="直線コネクタ 164">
          <a:extLst>
            <a:ext uri="{FF2B5EF4-FFF2-40B4-BE49-F238E27FC236}">
              <a16:creationId xmlns:a16="http://schemas.microsoft.com/office/drawing/2014/main" id="{7761CF26-53E7-4BFD-B99E-A17AC72005F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6" name="テキスト ボックス 165">
          <a:extLst>
            <a:ext uri="{FF2B5EF4-FFF2-40B4-BE49-F238E27FC236}">
              <a16:creationId xmlns:a16="http://schemas.microsoft.com/office/drawing/2014/main" id="{AF6EE59A-558A-4A0C-B857-4DDF9ED927D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7" name="直線コネクタ 166">
          <a:extLst>
            <a:ext uri="{FF2B5EF4-FFF2-40B4-BE49-F238E27FC236}">
              <a16:creationId xmlns:a16="http://schemas.microsoft.com/office/drawing/2014/main" id="{AC08C7B8-878E-40C1-A4F8-68903380A0F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8" name="テキスト ボックス 167">
          <a:extLst>
            <a:ext uri="{FF2B5EF4-FFF2-40B4-BE49-F238E27FC236}">
              <a16:creationId xmlns:a16="http://schemas.microsoft.com/office/drawing/2014/main" id="{BBEB838C-0D33-4E13-AFD6-E296318CC39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9" name="直線コネクタ 168">
          <a:extLst>
            <a:ext uri="{FF2B5EF4-FFF2-40B4-BE49-F238E27FC236}">
              <a16:creationId xmlns:a16="http://schemas.microsoft.com/office/drawing/2014/main" id="{81F1F08A-7805-4CE9-B376-6061FF2B27A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70" name="テキスト ボックス 169">
          <a:extLst>
            <a:ext uri="{FF2B5EF4-FFF2-40B4-BE49-F238E27FC236}">
              <a16:creationId xmlns:a16="http://schemas.microsoft.com/office/drawing/2014/main" id="{E004DAF0-0BBD-40CB-98D0-CE44D01D49E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1" name="直線コネクタ 170">
          <a:extLst>
            <a:ext uri="{FF2B5EF4-FFF2-40B4-BE49-F238E27FC236}">
              <a16:creationId xmlns:a16="http://schemas.microsoft.com/office/drawing/2014/main" id="{072BCF13-934C-46B8-8E70-2F53EE6A255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福祉施設】&#10;有形固定資産減価償却率グラフ枠">
          <a:extLst>
            <a:ext uri="{FF2B5EF4-FFF2-40B4-BE49-F238E27FC236}">
              <a16:creationId xmlns:a16="http://schemas.microsoft.com/office/drawing/2014/main" id="{F177E998-2B6A-483F-9811-1FC36797AC6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73" name="直線コネクタ 172">
          <a:extLst>
            <a:ext uri="{FF2B5EF4-FFF2-40B4-BE49-F238E27FC236}">
              <a16:creationId xmlns:a16="http://schemas.microsoft.com/office/drawing/2014/main" id="{302F17B4-B946-4CA2-B7DD-7A4B7C2D6C78}"/>
            </a:ext>
          </a:extLst>
        </xdr:cNvPr>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74" name="【福祉施設】&#10;有形固定資産減価償却率最小値テキスト">
          <a:extLst>
            <a:ext uri="{FF2B5EF4-FFF2-40B4-BE49-F238E27FC236}">
              <a16:creationId xmlns:a16="http://schemas.microsoft.com/office/drawing/2014/main" id="{8E51018A-B46E-4D1F-B414-D7E1E795398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75" name="直線コネクタ 174">
          <a:extLst>
            <a:ext uri="{FF2B5EF4-FFF2-40B4-BE49-F238E27FC236}">
              <a16:creationId xmlns:a16="http://schemas.microsoft.com/office/drawing/2014/main" id="{22B59606-3344-48A2-890E-5E88970F64A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76" name="【福祉施設】&#10;有形固定資産減価償却率最大値テキスト">
          <a:extLst>
            <a:ext uri="{FF2B5EF4-FFF2-40B4-BE49-F238E27FC236}">
              <a16:creationId xmlns:a16="http://schemas.microsoft.com/office/drawing/2014/main" id="{6E056FBA-F17B-4FAB-8418-9B4F4CBB1F5D}"/>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77" name="直線コネクタ 176">
          <a:extLst>
            <a:ext uri="{FF2B5EF4-FFF2-40B4-BE49-F238E27FC236}">
              <a16:creationId xmlns:a16="http://schemas.microsoft.com/office/drawing/2014/main" id="{6CC684EE-A11E-497C-B4E3-42F039CF4220}"/>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178" name="【福祉施設】&#10;有形固定資産減価償却率平均値テキスト">
          <a:extLst>
            <a:ext uri="{FF2B5EF4-FFF2-40B4-BE49-F238E27FC236}">
              <a16:creationId xmlns:a16="http://schemas.microsoft.com/office/drawing/2014/main" id="{8433ADAE-FE54-4AE3-9DC0-B3F4A5CD7F41}"/>
            </a:ext>
          </a:extLst>
        </xdr:cNvPr>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79" name="フローチャート: 判断 178">
          <a:extLst>
            <a:ext uri="{FF2B5EF4-FFF2-40B4-BE49-F238E27FC236}">
              <a16:creationId xmlns:a16="http://schemas.microsoft.com/office/drawing/2014/main" id="{3EF566B9-B827-4345-BC1F-1E4B44FDF0D7}"/>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80" name="フローチャート: 判断 179">
          <a:extLst>
            <a:ext uri="{FF2B5EF4-FFF2-40B4-BE49-F238E27FC236}">
              <a16:creationId xmlns:a16="http://schemas.microsoft.com/office/drawing/2014/main" id="{C9E6A57B-3181-483A-920C-7977B76C4D26}"/>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81" name="フローチャート: 判断 180">
          <a:extLst>
            <a:ext uri="{FF2B5EF4-FFF2-40B4-BE49-F238E27FC236}">
              <a16:creationId xmlns:a16="http://schemas.microsoft.com/office/drawing/2014/main" id="{0D313DBF-C423-4BDC-9237-17CDD9D1574A}"/>
            </a:ext>
          </a:extLst>
        </xdr:cNvPr>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182" name="フローチャート: 判断 181">
          <a:extLst>
            <a:ext uri="{FF2B5EF4-FFF2-40B4-BE49-F238E27FC236}">
              <a16:creationId xmlns:a16="http://schemas.microsoft.com/office/drawing/2014/main" id="{F8540DB1-7C12-435B-B634-4BA9D902D5AF}"/>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183" name="フローチャート: 判断 182">
          <a:extLst>
            <a:ext uri="{FF2B5EF4-FFF2-40B4-BE49-F238E27FC236}">
              <a16:creationId xmlns:a16="http://schemas.microsoft.com/office/drawing/2014/main" id="{0566B12A-4A3A-438B-A2A4-80013EEF18F0}"/>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4" name="テキスト ボックス 183">
          <a:extLst>
            <a:ext uri="{FF2B5EF4-FFF2-40B4-BE49-F238E27FC236}">
              <a16:creationId xmlns:a16="http://schemas.microsoft.com/office/drawing/2014/main" id="{91C7677C-9C21-44A4-A98A-43758829A57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5DB44180-AD6A-4950-B555-2765F5A75CC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6" name="テキスト ボックス 185">
          <a:extLst>
            <a:ext uri="{FF2B5EF4-FFF2-40B4-BE49-F238E27FC236}">
              <a16:creationId xmlns:a16="http://schemas.microsoft.com/office/drawing/2014/main" id="{8A895D63-B2F7-4305-B664-5EE89546971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943CCE72-6E1F-45CB-B16A-E2C68BCA85E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9BFFB4E0-3D97-4690-8047-F985E985598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152219</xdr:rowOff>
    </xdr:from>
    <xdr:to>
      <xdr:col>24</xdr:col>
      <xdr:colOff>114300</xdr:colOff>
      <xdr:row>83</xdr:row>
      <xdr:rowOff>82369</xdr:rowOff>
    </xdr:to>
    <xdr:sp macro="" textlink="">
      <xdr:nvSpPr>
        <xdr:cNvPr id="189" name="楕円 188">
          <a:extLst>
            <a:ext uri="{FF2B5EF4-FFF2-40B4-BE49-F238E27FC236}">
              <a16:creationId xmlns:a16="http://schemas.microsoft.com/office/drawing/2014/main" id="{83D9D616-2C99-4F31-85CA-617935A0F7FF}"/>
            </a:ext>
          </a:extLst>
        </xdr:cNvPr>
        <xdr:cNvSpPr/>
      </xdr:nvSpPr>
      <xdr:spPr>
        <a:xfrm>
          <a:off x="4584700" y="142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3646</xdr:rowOff>
    </xdr:from>
    <xdr:ext cx="405111" cy="259045"/>
    <xdr:sp macro="" textlink="">
      <xdr:nvSpPr>
        <xdr:cNvPr id="190" name="【福祉施設】&#10;有形固定資産減価償却率該当値テキスト">
          <a:extLst>
            <a:ext uri="{FF2B5EF4-FFF2-40B4-BE49-F238E27FC236}">
              <a16:creationId xmlns:a16="http://schemas.microsoft.com/office/drawing/2014/main" id="{60491BEF-84DF-4EBF-9B59-30B8DF531FB6}"/>
            </a:ext>
          </a:extLst>
        </xdr:cNvPr>
        <xdr:cNvSpPr txBox="1"/>
      </xdr:nvSpPr>
      <xdr:spPr>
        <a:xfrm>
          <a:off x="4673600" y="14062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3629</xdr:rowOff>
    </xdr:from>
    <xdr:to>
      <xdr:col>20</xdr:col>
      <xdr:colOff>38100</xdr:colOff>
      <xdr:row>83</xdr:row>
      <xdr:rowOff>105229</xdr:rowOff>
    </xdr:to>
    <xdr:sp macro="" textlink="">
      <xdr:nvSpPr>
        <xdr:cNvPr id="191" name="楕円 190">
          <a:extLst>
            <a:ext uri="{FF2B5EF4-FFF2-40B4-BE49-F238E27FC236}">
              <a16:creationId xmlns:a16="http://schemas.microsoft.com/office/drawing/2014/main" id="{B43B2537-7119-4F51-9B46-A2A3C5ACE4ED}"/>
            </a:ext>
          </a:extLst>
        </xdr:cNvPr>
        <xdr:cNvSpPr/>
      </xdr:nvSpPr>
      <xdr:spPr>
        <a:xfrm>
          <a:off x="3746500" y="1423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31569</xdr:rowOff>
    </xdr:from>
    <xdr:to>
      <xdr:col>24</xdr:col>
      <xdr:colOff>63500</xdr:colOff>
      <xdr:row>83</xdr:row>
      <xdr:rowOff>54429</xdr:rowOff>
    </xdr:to>
    <xdr:cxnSp macro="">
      <xdr:nvCxnSpPr>
        <xdr:cNvPr id="192" name="直線コネクタ 191">
          <a:extLst>
            <a:ext uri="{FF2B5EF4-FFF2-40B4-BE49-F238E27FC236}">
              <a16:creationId xmlns:a16="http://schemas.microsoft.com/office/drawing/2014/main" id="{71CEBF98-9296-4261-8CFD-EDD84474CC90}"/>
            </a:ext>
          </a:extLst>
        </xdr:cNvPr>
        <xdr:cNvCxnSpPr/>
      </xdr:nvCxnSpPr>
      <xdr:spPr>
        <a:xfrm flipV="1">
          <a:off x="3797300" y="1426191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193" name="n_1aveValue【福祉施設】&#10;有形固定資産減価償却率">
          <a:extLst>
            <a:ext uri="{FF2B5EF4-FFF2-40B4-BE49-F238E27FC236}">
              <a16:creationId xmlns:a16="http://schemas.microsoft.com/office/drawing/2014/main" id="{CB2CC993-C38F-42BC-8D4C-EF381456AEBF}"/>
            </a:ext>
          </a:extLst>
        </xdr:cNvPr>
        <xdr:cNvSpPr txBox="1"/>
      </xdr:nvSpPr>
      <xdr:spPr>
        <a:xfrm>
          <a:off x="3582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194" name="n_2aveValue【福祉施設】&#10;有形固定資産減価償却率">
          <a:extLst>
            <a:ext uri="{FF2B5EF4-FFF2-40B4-BE49-F238E27FC236}">
              <a16:creationId xmlns:a16="http://schemas.microsoft.com/office/drawing/2014/main" id="{D9E839A3-31BF-4BE8-9F19-660B20825E48}"/>
            </a:ext>
          </a:extLst>
        </xdr:cNvPr>
        <xdr:cNvSpPr txBox="1"/>
      </xdr:nvSpPr>
      <xdr:spPr>
        <a:xfrm>
          <a:off x="2705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195" name="n_3aveValue【福祉施設】&#10;有形固定資産減価償却率">
          <a:extLst>
            <a:ext uri="{FF2B5EF4-FFF2-40B4-BE49-F238E27FC236}">
              <a16:creationId xmlns:a16="http://schemas.microsoft.com/office/drawing/2014/main" id="{A227C2AE-0253-460B-8740-F4AB9DE21D9A}"/>
            </a:ext>
          </a:extLst>
        </xdr:cNvPr>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196" name="n_4aveValue【福祉施設】&#10;有形固定資産減価償却率">
          <a:extLst>
            <a:ext uri="{FF2B5EF4-FFF2-40B4-BE49-F238E27FC236}">
              <a16:creationId xmlns:a16="http://schemas.microsoft.com/office/drawing/2014/main" id="{760A2D76-91F9-4C62-BFBE-3560557080AC}"/>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96356</xdr:rowOff>
    </xdr:from>
    <xdr:ext cx="405111" cy="259045"/>
    <xdr:sp macro="" textlink="">
      <xdr:nvSpPr>
        <xdr:cNvPr id="197" name="n_1mainValue【福祉施設】&#10;有形固定資産減価償却率">
          <a:extLst>
            <a:ext uri="{FF2B5EF4-FFF2-40B4-BE49-F238E27FC236}">
              <a16:creationId xmlns:a16="http://schemas.microsoft.com/office/drawing/2014/main" id="{C329D63B-3400-4067-A4E0-BB3537C7A8C5}"/>
            </a:ext>
          </a:extLst>
        </xdr:cNvPr>
        <xdr:cNvSpPr txBox="1"/>
      </xdr:nvSpPr>
      <xdr:spPr>
        <a:xfrm>
          <a:off x="358204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8" name="正方形/長方形 197">
          <a:extLst>
            <a:ext uri="{FF2B5EF4-FFF2-40B4-BE49-F238E27FC236}">
              <a16:creationId xmlns:a16="http://schemas.microsoft.com/office/drawing/2014/main" id="{15A588BF-BFCE-45CD-B19F-BF69D0A3A6B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9" name="正方形/長方形 198">
          <a:extLst>
            <a:ext uri="{FF2B5EF4-FFF2-40B4-BE49-F238E27FC236}">
              <a16:creationId xmlns:a16="http://schemas.microsoft.com/office/drawing/2014/main" id="{0D57F474-2AA0-4253-8557-E504C2EDC5E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0" name="正方形/長方形 199">
          <a:extLst>
            <a:ext uri="{FF2B5EF4-FFF2-40B4-BE49-F238E27FC236}">
              <a16:creationId xmlns:a16="http://schemas.microsoft.com/office/drawing/2014/main" id="{812B30A2-ECC4-42FD-97CA-DE823C2E3DB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1" name="正方形/長方形 200">
          <a:extLst>
            <a:ext uri="{FF2B5EF4-FFF2-40B4-BE49-F238E27FC236}">
              <a16:creationId xmlns:a16="http://schemas.microsoft.com/office/drawing/2014/main" id="{A51781DE-1ABE-4BE9-92C2-E895E954886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2" name="正方形/長方形 201">
          <a:extLst>
            <a:ext uri="{FF2B5EF4-FFF2-40B4-BE49-F238E27FC236}">
              <a16:creationId xmlns:a16="http://schemas.microsoft.com/office/drawing/2014/main" id="{C2497549-AE13-4980-9BD5-4E3B36D3111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3" name="正方形/長方形 202">
          <a:extLst>
            <a:ext uri="{FF2B5EF4-FFF2-40B4-BE49-F238E27FC236}">
              <a16:creationId xmlns:a16="http://schemas.microsoft.com/office/drawing/2014/main" id="{EE52281D-95BD-4DDE-97FC-66868F743C3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4" name="正方形/長方形 203">
          <a:extLst>
            <a:ext uri="{FF2B5EF4-FFF2-40B4-BE49-F238E27FC236}">
              <a16:creationId xmlns:a16="http://schemas.microsoft.com/office/drawing/2014/main" id="{616AE33F-3627-4E68-906F-3BFFB3ADB5C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5" name="正方形/長方形 204">
          <a:extLst>
            <a:ext uri="{FF2B5EF4-FFF2-40B4-BE49-F238E27FC236}">
              <a16:creationId xmlns:a16="http://schemas.microsoft.com/office/drawing/2014/main" id="{E2D75112-7420-480B-BA55-42DD5C43ED2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6" name="テキスト ボックス 205">
          <a:extLst>
            <a:ext uri="{FF2B5EF4-FFF2-40B4-BE49-F238E27FC236}">
              <a16:creationId xmlns:a16="http://schemas.microsoft.com/office/drawing/2014/main" id="{862807E5-3ABC-4AF9-8EF5-62FAA08A6AC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7" name="直線コネクタ 206">
          <a:extLst>
            <a:ext uri="{FF2B5EF4-FFF2-40B4-BE49-F238E27FC236}">
              <a16:creationId xmlns:a16="http://schemas.microsoft.com/office/drawing/2014/main" id="{06B55758-C516-4097-A804-F8298AD4F59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08" name="直線コネクタ 207">
          <a:extLst>
            <a:ext uri="{FF2B5EF4-FFF2-40B4-BE49-F238E27FC236}">
              <a16:creationId xmlns:a16="http://schemas.microsoft.com/office/drawing/2014/main" id="{4EBE714A-DDFD-4A9C-8447-25FAEECCCB8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9" name="テキスト ボックス 208">
          <a:extLst>
            <a:ext uri="{FF2B5EF4-FFF2-40B4-BE49-F238E27FC236}">
              <a16:creationId xmlns:a16="http://schemas.microsoft.com/office/drawing/2014/main" id="{BC066D0F-3367-43AE-AAE5-F21776CA870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0" name="直線コネクタ 209">
          <a:extLst>
            <a:ext uri="{FF2B5EF4-FFF2-40B4-BE49-F238E27FC236}">
              <a16:creationId xmlns:a16="http://schemas.microsoft.com/office/drawing/2014/main" id="{E4CD2C81-F903-4EBE-AA21-96D6843A537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1" name="テキスト ボックス 210">
          <a:extLst>
            <a:ext uri="{FF2B5EF4-FFF2-40B4-BE49-F238E27FC236}">
              <a16:creationId xmlns:a16="http://schemas.microsoft.com/office/drawing/2014/main" id="{312F5919-8CE2-406A-9279-AF20DD8A40D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2" name="直線コネクタ 211">
          <a:extLst>
            <a:ext uri="{FF2B5EF4-FFF2-40B4-BE49-F238E27FC236}">
              <a16:creationId xmlns:a16="http://schemas.microsoft.com/office/drawing/2014/main" id="{DCFB32A5-296A-417E-8AB2-C925FEFE739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3" name="テキスト ボックス 212">
          <a:extLst>
            <a:ext uri="{FF2B5EF4-FFF2-40B4-BE49-F238E27FC236}">
              <a16:creationId xmlns:a16="http://schemas.microsoft.com/office/drawing/2014/main" id="{98940F22-036A-4F98-AF36-D1F5C3D33EF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4" name="直線コネクタ 213">
          <a:extLst>
            <a:ext uri="{FF2B5EF4-FFF2-40B4-BE49-F238E27FC236}">
              <a16:creationId xmlns:a16="http://schemas.microsoft.com/office/drawing/2014/main" id="{3D04C849-B539-4C9E-9044-830E2447F56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15" name="テキスト ボックス 214">
          <a:extLst>
            <a:ext uri="{FF2B5EF4-FFF2-40B4-BE49-F238E27FC236}">
              <a16:creationId xmlns:a16="http://schemas.microsoft.com/office/drawing/2014/main" id="{07D62C78-9EAD-495C-9E9B-CB867D66E5A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16" name="直線コネクタ 215">
          <a:extLst>
            <a:ext uri="{FF2B5EF4-FFF2-40B4-BE49-F238E27FC236}">
              <a16:creationId xmlns:a16="http://schemas.microsoft.com/office/drawing/2014/main" id="{CC71F412-B14F-496D-8842-B061B1FFC0A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7" name="テキスト ボックス 216">
          <a:extLst>
            <a:ext uri="{FF2B5EF4-FFF2-40B4-BE49-F238E27FC236}">
              <a16:creationId xmlns:a16="http://schemas.microsoft.com/office/drawing/2014/main" id="{96F6BBBB-E03A-440A-B5D1-23433A813BA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8" name="直線コネクタ 217">
          <a:extLst>
            <a:ext uri="{FF2B5EF4-FFF2-40B4-BE49-F238E27FC236}">
              <a16:creationId xmlns:a16="http://schemas.microsoft.com/office/drawing/2014/main" id="{61423469-D895-4D57-BCF7-7C020CEC198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9" name="テキスト ボックス 218">
          <a:extLst>
            <a:ext uri="{FF2B5EF4-FFF2-40B4-BE49-F238E27FC236}">
              <a16:creationId xmlns:a16="http://schemas.microsoft.com/office/drawing/2014/main" id="{AA4C939A-882D-4E64-AE0C-AC119E4BFA4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0" name="【福祉施設】&#10;一人当たり面積グラフ枠">
          <a:extLst>
            <a:ext uri="{FF2B5EF4-FFF2-40B4-BE49-F238E27FC236}">
              <a16:creationId xmlns:a16="http://schemas.microsoft.com/office/drawing/2014/main" id="{2896A52D-D392-4A1C-A305-5F900818F54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21" name="直線コネクタ 220">
          <a:extLst>
            <a:ext uri="{FF2B5EF4-FFF2-40B4-BE49-F238E27FC236}">
              <a16:creationId xmlns:a16="http://schemas.microsoft.com/office/drawing/2014/main" id="{3C60D817-74CD-4A2D-A978-5F5A72BA1102}"/>
            </a:ext>
          </a:extLst>
        </xdr:cNvPr>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22" name="【福祉施設】&#10;一人当たり面積最小値テキスト">
          <a:extLst>
            <a:ext uri="{FF2B5EF4-FFF2-40B4-BE49-F238E27FC236}">
              <a16:creationId xmlns:a16="http://schemas.microsoft.com/office/drawing/2014/main" id="{84976AFD-D13E-492D-BF46-1F2A08377D85}"/>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23" name="直線コネクタ 222">
          <a:extLst>
            <a:ext uri="{FF2B5EF4-FFF2-40B4-BE49-F238E27FC236}">
              <a16:creationId xmlns:a16="http://schemas.microsoft.com/office/drawing/2014/main" id="{58927FA9-E05D-4062-90D8-F034D8CD1DE0}"/>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24" name="【福祉施設】&#10;一人当たり面積最大値テキスト">
          <a:extLst>
            <a:ext uri="{FF2B5EF4-FFF2-40B4-BE49-F238E27FC236}">
              <a16:creationId xmlns:a16="http://schemas.microsoft.com/office/drawing/2014/main" id="{201B4BBE-535A-4DCB-9F27-644770784F31}"/>
            </a:ext>
          </a:extLst>
        </xdr:cNvPr>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25" name="直線コネクタ 224">
          <a:extLst>
            <a:ext uri="{FF2B5EF4-FFF2-40B4-BE49-F238E27FC236}">
              <a16:creationId xmlns:a16="http://schemas.microsoft.com/office/drawing/2014/main" id="{7615B330-AC6A-4E9E-9F69-652CC8706CE5}"/>
            </a:ext>
          </a:extLst>
        </xdr:cNvPr>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226" name="【福祉施設】&#10;一人当たり面積平均値テキスト">
          <a:extLst>
            <a:ext uri="{FF2B5EF4-FFF2-40B4-BE49-F238E27FC236}">
              <a16:creationId xmlns:a16="http://schemas.microsoft.com/office/drawing/2014/main" id="{D32AC469-048B-4813-9080-065102226484}"/>
            </a:ext>
          </a:extLst>
        </xdr:cNvPr>
        <xdr:cNvSpPr txBox="1"/>
      </xdr:nvSpPr>
      <xdr:spPr>
        <a:xfrm>
          <a:off x="10515600" y="14357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27" name="フローチャート: 判断 226">
          <a:extLst>
            <a:ext uri="{FF2B5EF4-FFF2-40B4-BE49-F238E27FC236}">
              <a16:creationId xmlns:a16="http://schemas.microsoft.com/office/drawing/2014/main" id="{FF2924F6-0064-4D99-8074-DDBC5724F307}"/>
            </a:ext>
          </a:extLst>
        </xdr:cNvPr>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28" name="フローチャート: 判断 227">
          <a:extLst>
            <a:ext uri="{FF2B5EF4-FFF2-40B4-BE49-F238E27FC236}">
              <a16:creationId xmlns:a16="http://schemas.microsoft.com/office/drawing/2014/main" id="{711ED7B2-A0AC-4250-BC53-47A84CDB031C}"/>
            </a:ext>
          </a:extLst>
        </xdr:cNvPr>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29" name="フローチャート: 判断 228">
          <a:extLst>
            <a:ext uri="{FF2B5EF4-FFF2-40B4-BE49-F238E27FC236}">
              <a16:creationId xmlns:a16="http://schemas.microsoft.com/office/drawing/2014/main" id="{2480A5EB-893E-4CB9-A75A-96C7B0A48199}"/>
            </a:ext>
          </a:extLst>
        </xdr:cNvPr>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30" name="フローチャート: 判断 229">
          <a:extLst>
            <a:ext uri="{FF2B5EF4-FFF2-40B4-BE49-F238E27FC236}">
              <a16:creationId xmlns:a16="http://schemas.microsoft.com/office/drawing/2014/main" id="{20954C3B-3471-455D-9F1F-6F05CD0E1308}"/>
            </a:ext>
          </a:extLst>
        </xdr:cNvPr>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31" name="フローチャート: 判断 230">
          <a:extLst>
            <a:ext uri="{FF2B5EF4-FFF2-40B4-BE49-F238E27FC236}">
              <a16:creationId xmlns:a16="http://schemas.microsoft.com/office/drawing/2014/main" id="{94E3F349-97FA-41B6-8B75-882A18393E87}"/>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EB13C00C-EED4-4519-94FA-EAB6E73D682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9C7035FF-1492-4689-901E-0275C232F5B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13BB5C4D-9910-4BF5-B8DF-3995A9511A7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8CD6BFBC-B879-4FC2-B339-CCA9425DFE8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5D814965-5911-4BB0-803C-473C921AD04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73406</xdr:rowOff>
    </xdr:from>
    <xdr:to>
      <xdr:col>55</xdr:col>
      <xdr:colOff>50800</xdr:colOff>
      <xdr:row>86</xdr:row>
      <xdr:rowOff>3556</xdr:rowOff>
    </xdr:to>
    <xdr:sp macro="" textlink="">
      <xdr:nvSpPr>
        <xdr:cNvPr id="237" name="楕円 236">
          <a:extLst>
            <a:ext uri="{FF2B5EF4-FFF2-40B4-BE49-F238E27FC236}">
              <a16:creationId xmlns:a16="http://schemas.microsoft.com/office/drawing/2014/main" id="{AD08B52A-EA11-4634-9285-3B9E11E21C27}"/>
            </a:ext>
          </a:extLst>
        </xdr:cNvPr>
        <xdr:cNvSpPr/>
      </xdr:nvSpPr>
      <xdr:spPr>
        <a:xfrm>
          <a:off x="10426700" y="1464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51833</xdr:rowOff>
    </xdr:from>
    <xdr:ext cx="469744" cy="259045"/>
    <xdr:sp macro="" textlink="">
      <xdr:nvSpPr>
        <xdr:cNvPr id="238" name="【福祉施設】&#10;一人当たり面積該当値テキスト">
          <a:extLst>
            <a:ext uri="{FF2B5EF4-FFF2-40B4-BE49-F238E27FC236}">
              <a16:creationId xmlns:a16="http://schemas.microsoft.com/office/drawing/2014/main" id="{FC694FE8-BF27-4047-813E-97D7E41F727A}"/>
            </a:ext>
          </a:extLst>
        </xdr:cNvPr>
        <xdr:cNvSpPr txBox="1"/>
      </xdr:nvSpPr>
      <xdr:spPr>
        <a:xfrm>
          <a:off x="10515600" y="1462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77978</xdr:rowOff>
    </xdr:from>
    <xdr:to>
      <xdr:col>50</xdr:col>
      <xdr:colOff>165100</xdr:colOff>
      <xdr:row>86</xdr:row>
      <xdr:rowOff>8128</xdr:rowOff>
    </xdr:to>
    <xdr:sp macro="" textlink="">
      <xdr:nvSpPr>
        <xdr:cNvPr id="239" name="楕円 238">
          <a:extLst>
            <a:ext uri="{FF2B5EF4-FFF2-40B4-BE49-F238E27FC236}">
              <a16:creationId xmlns:a16="http://schemas.microsoft.com/office/drawing/2014/main" id="{60843D9D-CB3E-4198-8152-0063C9B444DF}"/>
            </a:ext>
          </a:extLst>
        </xdr:cNvPr>
        <xdr:cNvSpPr/>
      </xdr:nvSpPr>
      <xdr:spPr>
        <a:xfrm>
          <a:off x="9588500" y="1465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124206</xdr:rowOff>
    </xdr:from>
    <xdr:to>
      <xdr:col>55</xdr:col>
      <xdr:colOff>0</xdr:colOff>
      <xdr:row>85</xdr:row>
      <xdr:rowOff>128778</xdr:rowOff>
    </xdr:to>
    <xdr:cxnSp macro="">
      <xdr:nvCxnSpPr>
        <xdr:cNvPr id="240" name="直線コネクタ 239">
          <a:extLst>
            <a:ext uri="{FF2B5EF4-FFF2-40B4-BE49-F238E27FC236}">
              <a16:creationId xmlns:a16="http://schemas.microsoft.com/office/drawing/2014/main" id="{C04CEF58-9B3E-4F3D-9387-0CCF5C828B13}"/>
            </a:ext>
          </a:extLst>
        </xdr:cNvPr>
        <xdr:cNvCxnSpPr/>
      </xdr:nvCxnSpPr>
      <xdr:spPr>
        <a:xfrm flipV="1">
          <a:off x="9639300" y="146974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241" name="n_1aveValue【福祉施設】&#10;一人当たり面積">
          <a:extLst>
            <a:ext uri="{FF2B5EF4-FFF2-40B4-BE49-F238E27FC236}">
              <a16:creationId xmlns:a16="http://schemas.microsoft.com/office/drawing/2014/main" id="{5EC00970-5A0B-4C92-869B-8B3889A2A7FD}"/>
            </a:ext>
          </a:extLst>
        </xdr:cNvPr>
        <xdr:cNvSpPr txBox="1"/>
      </xdr:nvSpPr>
      <xdr:spPr>
        <a:xfrm>
          <a:off x="9391727" y="142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242" name="n_2aveValue【福祉施設】&#10;一人当たり面積">
          <a:extLst>
            <a:ext uri="{FF2B5EF4-FFF2-40B4-BE49-F238E27FC236}">
              <a16:creationId xmlns:a16="http://schemas.microsoft.com/office/drawing/2014/main" id="{C453BC7D-7F69-47C9-9762-015BCE07D09B}"/>
            </a:ext>
          </a:extLst>
        </xdr:cNvPr>
        <xdr:cNvSpPr txBox="1"/>
      </xdr:nvSpPr>
      <xdr:spPr>
        <a:xfrm>
          <a:off x="8515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243" name="n_3aveValue【福祉施設】&#10;一人当たり面積">
          <a:extLst>
            <a:ext uri="{FF2B5EF4-FFF2-40B4-BE49-F238E27FC236}">
              <a16:creationId xmlns:a16="http://schemas.microsoft.com/office/drawing/2014/main" id="{2D959276-B992-4B26-B629-FD58F3EA86F1}"/>
            </a:ext>
          </a:extLst>
        </xdr:cNvPr>
        <xdr:cNvSpPr txBox="1"/>
      </xdr:nvSpPr>
      <xdr:spPr>
        <a:xfrm>
          <a:off x="7626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244" name="n_4aveValue【福祉施設】&#10;一人当たり面積">
          <a:extLst>
            <a:ext uri="{FF2B5EF4-FFF2-40B4-BE49-F238E27FC236}">
              <a16:creationId xmlns:a16="http://schemas.microsoft.com/office/drawing/2014/main" id="{727F5945-CDF1-4080-8091-984E9AF710E1}"/>
            </a:ext>
          </a:extLst>
        </xdr:cNvPr>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170705</xdr:rowOff>
    </xdr:from>
    <xdr:ext cx="469744" cy="259045"/>
    <xdr:sp macro="" textlink="">
      <xdr:nvSpPr>
        <xdr:cNvPr id="245" name="n_1mainValue【福祉施設】&#10;一人当たり面積">
          <a:extLst>
            <a:ext uri="{FF2B5EF4-FFF2-40B4-BE49-F238E27FC236}">
              <a16:creationId xmlns:a16="http://schemas.microsoft.com/office/drawing/2014/main" id="{40BFC708-1F9B-421C-BF4F-382E2E899052}"/>
            </a:ext>
          </a:extLst>
        </xdr:cNvPr>
        <xdr:cNvSpPr txBox="1"/>
      </xdr:nvSpPr>
      <xdr:spPr>
        <a:xfrm>
          <a:off x="9391727" y="1474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6" name="正方形/長方形 245">
          <a:extLst>
            <a:ext uri="{FF2B5EF4-FFF2-40B4-BE49-F238E27FC236}">
              <a16:creationId xmlns:a16="http://schemas.microsoft.com/office/drawing/2014/main" id="{6EC59509-DFFF-46A1-95ED-63810F1C3CE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7" name="正方形/長方形 246">
          <a:extLst>
            <a:ext uri="{FF2B5EF4-FFF2-40B4-BE49-F238E27FC236}">
              <a16:creationId xmlns:a16="http://schemas.microsoft.com/office/drawing/2014/main" id="{5051DCC2-3D4D-4655-8B56-3E362049D3E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8" name="正方形/長方形 247">
          <a:extLst>
            <a:ext uri="{FF2B5EF4-FFF2-40B4-BE49-F238E27FC236}">
              <a16:creationId xmlns:a16="http://schemas.microsoft.com/office/drawing/2014/main" id="{A3A64536-A2C3-4019-BF22-01A11022035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9" name="正方形/長方形 248">
          <a:extLst>
            <a:ext uri="{FF2B5EF4-FFF2-40B4-BE49-F238E27FC236}">
              <a16:creationId xmlns:a16="http://schemas.microsoft.com/office/drawing/2014/main" id="{E373E542-1ADE-4B8A-A046-08A15AF436C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0" name="正方形/長方形 249">
          <a:extLst>
            <a:ext uri="{FF2B5EF4-FFF2-40B4-BE49-F238E27FC236}">
              <a16:creationId xmlns:a16="http://schemas.microsoft.com/office/drawing/2014/main" id="{30C8CA7C-059A-4D57-AFAA-1B1BF96462E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1" name="正方形/長方形 250">
          <a:extLst>
            <a:ext uri="{FF2B5EF4-FFF2-40B4-BE49-F238E27FC236}">
              <a16:creationId xmlns:a16="http://schemas.microsoft.com/office/drawing/2014/main" id="{203DF42D-904C-4F71-A10B-4B24A2F1166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2" name="正方形/長方形 251">
          <a:extLst>
            <a:ext uri="{FF2B5EF4-FFF2-40B4-BE49-F238E27FC236}">
              <a16:creationId xmlns:a16="http://schemas.microsoft.com/office/drawing/2014/main" id="{5C3AC8C6-29FE-42F7-BACE-C55281E690F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3" name="正方形/長方形 252">
          <a:extLst>
            <a:ext uri="{FF2B5EF4-FFF2-40B4-BE49-F238E27FC236}">
              <a16:creationId xmlns:a16="http://schemas.microsoft.com/office/drawing/2014/main" id="{03B53723-11E9-4A23-97E9-8143FBBB25B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4" name="正方形/長方形 253">
          <a:extLst>
            <a:ext uri="{FF2B5EF4-FFF2-40B4-BE49-F238E27FC236}">
              <a16:creationId xmlns:a16="http://schemas.microsoft.com/office/drawing/2014/main" id="{97E05078-E90A-4FC3-8829-9A09631DF38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5" name="正方形/長方形 254">
          <a:extLst>
            <a:ext uri="{FF2B5EF4-FFF2-40B4-BE49-F238E27FC236}">
              <a16:creationId xmlns:a16="http://schemas.microsoft.com/office/drawing/2014/main" id="{6312C869-822E-47A4-AAE7-E6F27283874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6" name="正方形/長方形 255">
          <a:extLst>
            <a:ext uri="{FF2B5EF4-FFF2-40B4-BE49-F238E27FC236}">
              <a16:creationId xmlns:a16="http://schemas.microsoft.com/office/drawing/2014/main" id="{165B6597-18EB-4516-9ECA-C80E63A64C6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7" name="正方形/長方形 256">
          <a:extLst>
            <a:ext uri="{FF2B5EF4-FFF2-40B4-BE49-F238E27FC236}">
              <a16:creationId xmlns:a16="http://schemas.microsoft.com/office/drawing/2014/main" id="{07A14650-F041-4453-9FCE-D8D1231DC6E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8" name="正方形/長方形 257">
          <a:extLst>
            <a:ext uri="{FF2B5EF4-FFF2-40B4-BE49-F238E27FC236}">
              <a16:creationId xmlns:a16="http://schemas.microsoft.com/office/drawing/2014/main" id="{77DC3663-0A0E-4C33-B8E0-28F84C39F08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9" name="正方形/長方形 258">
          <a:extLst>
            <a:ext uri="{FF2B5EF4-FFF2-40B4-BE49-F238E27FC236}">
              <a16:creationId xmlns:a16="http://schemas.microsoft.com/office/drawing/2014/main" id="{BF0F42D5-F405-48FA-B9AA-533E32468B9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0" name="正方形/長方形 259">
          <a:extLst>
            <a:ext uri="{FF2B5EF4-FFF2-40B4-BE49-F238E27FC236}">
              <a16:creationId xmlns:a16="http://schemas.microsoft.com/office/drawing/2014/main" id="{D681C515-3B55-463F-A591-83683D1D136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1" name="正方形/長方形 260">
          <a:extLst>
            <a:ext uri="{FF2B5EF4-FFF2-40B4-BE49-F238E27FC236}">
              <a16:creationId xmlns:a16="http://schemas.microsoft.com/office/drawing/2014/main" id="{D54DA761-43BD-4ED1-94DF-829949E1E46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2" name="正方形/長方形 261">
          <a:extLst>
            <a:ext uri="{FF2B5EF4-FFF2-40B4-BE49-F238E27FC236}">
              <a16:creationId xmlns:a16="http://schemas.microsoft.com/office/drawing/2014/main" id="{BA92CD6E-4C08-4E06-A7EC-C77366AAB72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3" name="正方形/長方形 262">
          <a:extLst>
            <a:ext uri="{FF2B5EF4-FFF2-40B4-BE49-F238E27FC236}">
              <a16:creationId xmlns:a16="http://schemas.microsoft.com/office/drawing/2014/main" id="{6FFDE004-00DD-4777-AA2E-1443ED90F65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4" name="正方形/長方形 263">
          <a:extLst>
            <a:ext uri="{FF2B5EF4-FFF2-40B4-BE49-F238E27FC236}">
              <a16:creationId xmlns:a16="http://schemas.microsoft.com/office/drawing/2014/main" id="{8F78A9AB-E294-4347-8206-177A142FD94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5" name="正方形/長方形 264">
          <a:extLst>
            <a:ext uri="{FF2B5EF4-FFF2-40B4-BE49-F238E27FC236}">
              <a16:creationId xmlns:a16="http://schemas.microsoft.com/office/drawing/2014/main" id="{A350AA51-630D-489A-824F-ECFA9B898DB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6" name="正方形/長方形 265">
          <a:extLst>
            <a:ext uri="{FF2B5EF4-FFF2-40B4-BE49-F238E27FC236}">
              <a16:creationId xmlns:a16="http://schemas.microsoft.com/office/drawing/2014/main" id="{27EBAE5F-E01B-46B2-8E2E-A8BBB0CFA0E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7" name="正方形/長方形 266">
          <a:extLst>
            <a:ext uri="{FF2B5EF4-FFF2-40B4-BE49-F238E27FC236}">
              <a16:creationId xmlns:a16="http://schemas.microsoft.com/office/drawing/2014/main" id="{25FB061D-505E-4AC4-8940-1208A2CCAF0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8" name="正方形/長方形 267">
          <a:extLst>
            <a:ext uri="{FF2B5EF4-FFF2-40B4-BE49-F238E27FC236}">
              <a16:creationId xmlns:a16="http://schemas.microsoft.com/office/drawing/2014/main" id="{02CC1FF6-9674-4705-A3B3-819AC4C2175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9" name="正方形/長方形 268">
          <a:extLst>
            <a:ext uri="{FF2B5EF4-FFF2-40B4-BE49-F238E27FC236}">
              <a16:creationId xmlns:a16="http://schemas.microsoft.com/office/drawing/2014/main" id="{8E9ABDF5-DC95-4B13-AE36-444046814005}"/>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70" name="正方形/長方形 269">
          <a:extLst>
            <a:ext uri="{FF2B5EF4-FFF2-40B4-BE49-F238E27FC236}">
              <a16:creationId xmlns:a16="http://schemas.microsoft.com/office/drawing/2014/main" id="{D456139D-E0FD-48FE-A6BC-8A286D4EA5F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1" name="正方形/長方形 270">
          <a:extLst>
            <a:ext uri="{FF2B5EF4-FFF2-40B4-BE49-F238E27FC236}">
              <a16:creationId xmlns:a16="http://schemas.microsoft.com/office/drawing/2014/main" id="{555703AA-A151-4645-BDAC-CB725AD7D09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2" name="正方形/長方形 271">
          <a:extLst>
            <a:ext uri="{FF2B5EF4-FFF2-40B4-BE49-F238E27FC236}">
              <a16:creationId xmlns:a16="http://schemas.microsoft.com/office/drawing/2014/main" id="{A1F4BAF6-34F1-4D4A-B49F-7C724098451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3" name="正方形/長方形 272">
          <a:extLst>
            <a:ext uri="{FF2B5EF4-FFF2-40B4-BE49-F238E27FC236}">
              <a16:creationId xmlns:a16="http://schemas.microsoft.com/office/drawing/2014/main" id="{34458287-9076-4081-A70D-E9836949EAA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4" name="正方形/長方形 273">
          <a:extLst>
            <a:ext uri="{FF2B5EF4-FFF2-40B4-BE49-F238E27FC236}">
              <a16:creationId xmlns:a16="http://schemas.microsoft.com/office/drawing/2014/main" id="{38E2F359-FE71-4F86-B7E4-C351CA2A5BD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5" name="正方形/長方形 274">
          <a:extLst>
            <a:ext uri="{FF2B5EF4-FFF2-40B4-BE49-F238E27FC236}">
              <a16:creationId xmlns:a16="http://schemas.microsoft.com/office/drawing/2014/main" id="{BCA8E9A5-5445-4503-A691-661FF3CFF45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6" name="正方形/長方形 275">
          <a:extLst>
            <a:ext uri="{FF2B5EF4-FFF2-40B4-BE49-F238E27FC236}">
              <a16:creationId xmlns:a16="http://schemas.microsoft.com/office/drawing/2014/main" id="{442B3E1B-853E-43F0-B3F3-600BD2F8D98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7" name="正方形/長方形 276">
          <a:extLst>
            <a:ext uri="{FF2B5EF4-FFF2-40B4-BE49-F238E27FC236}">
              <a16:creationId xmlns:a16="http://schemas.microsoft.com/office/drawing/2014/main" id="{79B7D0EC-065C-48FA-AB13-3E041F3A14AD}"/>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78" name="正方形/長方形 277">
          <a:extLst>
            <a:ext uri="{FF2B5EF4-FFF2-40B4-BE49-F238E27FC236}">
              <a16:creationId xmlns:a16="http://schemas.microsoft.com/office/drawing/2014/main" id="{1251885A-1044-416B-A431-E644AC67026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79" name="正方形/長方形 278">
          <a:extLst>
            <a:ext uri="{FF2B5EF4-FFF2-40B4-BE49-F238E27FC236}">
              <a16:creationId xmlns:a16="http://schemas.microsoft.com/office/drawing/2014/main" id="{88E85254-8FE8-4C49-8A76-9A6395E433B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80" name="正方形/長方形 279">
          <a:extLst>
            <a:ext uri="{FF2B5EF4-FFF2-40B4-BE49-F238E27FC236}">
              <a16:creationId xmlns:a16="http://schemas.microsoft.com/office/drawing/2014/main" id="{8D445D18-5D97-4A3D-92ED-103B16CC673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81" name="正方形/長方形 280">
          <a:extLst>
            <a:ext uri="{FF2B5EF4-FFF2-40B4-BE49-F238E27FC236}">
              <a16:creationId xmlns:a16="http://schemas.microsoft.com/office/drawing/2014/main" id="{6F1A8B2C-29E7-4EE4-A4FB-AA19767AAD2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82" name="正方形/長方形 281">
          <a:extLst>
            <a:ext uri="{FF2B5EF4-FFF2-40B4-BE49-F238E27FC236}">
              <a16:creationId xmlns:a16="http://schemas.microsoft.com/office/drawing/2014/main" id="{BECDBE53-9EB2-4BD7-AC97-B1191DA3A0E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83" name="正方形/長方形 282">
          <a:extLst>
            <a:ext uri="{FF2B5EF4-FFF2-40B4-BE49-F238E27FC236}">
              <a16:creationId xmlns:a16="http://schemas.microsoft.com/office/drawing/2014/main" id="{561FAFF2-0CA9-4FD5-B623-DF0C712D4BB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84" name="正方形/長方形 283">
          <a:extLst>
            <a:ext uri="{FF2B5EF4-FFF2-40B4-BE49-F238E27FC236}">
              <a16:creationId xmlns:a16="http://schemas.microsoft.com/office/drawing/2014/main" id="{169971E3-FBD9-4C38-9209-94A48BF2A1C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85" name="正方形/長方形 284">
          <a:extLst>
            <a:ext uri="{FF2B5EF4-FFF2-40B4-BE49-F238E27FC236}">
              <a16:creationId xmlns:a16="http://schemas.microsoft.com/office/drawing/2014/main" id="{B23CE6C7-6E6A-4BF8-97D7-38C017485CB2}"/>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86" name="正方形/長方形 285">
          <a:extLst>
            <a:ext uri="{FF2B5EF4-FFF2-40B4-BE49-F238E27FC236}">
              <a16:creationId xmlns:a16="http://schemas.microsoft.com/office/drawing/2014/main" id="{6BB37FA9-40B4-4A36-9F95-1CE2C29D4B6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87" name="正方形/長方形 286">
          <a:extLst>
            <a:ext uri="{FF2B5EF4-FFF2-40B4-BE49-F238E27FC236}">
              <a16:creationId xmlns:a16="http://schemas.microsoft.com/office/drawing/2014/main" id="{8330B74B-5491-4F0F-89F2-A5BCFA819C9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88" name="正方形/長方形 287">
          <a:extLst>
            <a:ext uri="{FF2B5EF4-FFF2-40B4-BE49-F238E27FC236}">
              <a16:creationId xmlns:a16="http://schemas.microsoft.com/office/drawing/2014/main" id="{7FB712E2-70C7-447D-8E03-0D5008B79B2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89" name="正方形/長方形 288">
          <a:extLst>
            <a:ext uri="{FF2B5EF4-FFF2-40B4-BE49-F238E27FC236}">
              <a16:creationId xmlns:a16="http://schemas.microsoft.com/office/drawing/2014/main" id="{77DE5D38-5DBE-498B-AE5D-D099BC2F847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90" name="正方形/長方形 289">
          <a:extLst>
            <a:ext uri="{FF2B5EF4-FFF2-40B4-BE49-F238E27FC236}">
              <a16:creationId xmlns:a16="http://schemas.microsoft.com/office/drawing/2014/main" id="{C9E9B875-2505-44F6-8DAF-F11A919A29B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91" name="正方形/長方形 290">
          <a:extLst>
            <a:ext uri="{FF2B5EF4-FFF2-40B4-BE49-F238E27FC236}">
              <a16:creationId xmlns:a16="http://schemas.microsoft.com/office/drawing/2014/main" id="{F035AB10-A8C6-439B-A183-DA528E2858C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92" name="正方形/長方形 291">
          <a:extLst>
            <a:ext uri="{FF2B5EF4-FFF2-40B4-BE49-F238E27FC236}">
              <a16:creationId xmlns:a16="http://schemas.microsoft.com/office/drawing/2014/main" id="{4ABF1011-ABBC-4ACA-8A47-F8BE0F62EDE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93" name="正方形/長方形 292">
          <a:extLst>
            <a:ext uri="{FF2B5EF4-FFF2-40B4-BE49-F238E27FC236}">
              <a16:creationId xmlns:a16="http://schemas.microsoft.com/office/drawing/2014/main" id="{A04F3A8E-DA52-4FBD-811F-E814C57E6E59}"/>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94" name="正方形/長方形 293">
          <a:extLst>
            <a:ext uri="{FF2B5EF4-FFF2-40B4-BE49-F238E27FC236}">
              <a16:creationId xmlns:a16="http://schemas.microsoft.com/office/drawing/2014/main" id="{C2D07F6C-2527-4C88-9B82-4BBCFFC4711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95" name="正方形/長方形 294">
          <a:extLst>
            <a:ext uri="{FF2B5EF4-FFF2-40B4-BE49-F238E27FC236}">
              <a16:creationId xmlns:a16="http://schemas.microsoft.com/office/drawing/2014/main" id="{B0D27B35-9566-48C1-BCA2-2A44470A97D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96" name="正方形/長方形 295">
          <a:extLst>
            <a:ext uri="{FF2B5EF4-FFF2-40B4-BE49-F238E27FC236}">
              <a16:creationId xmlns:a16="http://schemas.microsoft.com/office/drawing/2014/main" id="{D205AE8E-A002-4549-9482-667CB11724A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97" name="正方形/長方形 296">
          <a:extLst>
            <a:ext uri="{FF2B5EF4-FFF2-40B4-BE49-F238E27FC236}">
              <a16:creationId xmlns:a16="http://schemas.microsoft.com/office/drawing/2014/main" id="{FC55ADB3-8456-4F4C-9987-5519A0256C8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98" name="正方形/長方形 297">
          <a:extLst>
            <a:ext uri="{FF2B5EF4-FFF2-40B4-BE49-F238E27FC236}">
              <a16:creationId xmlns:a16="http://schemas.microsoft.com/office/drawing/2014/main" id="{571275D9-474C-4B26-AF79-B085919BF58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99" name="正方形/長方形 298">
          <a:extLst>
            <a:ext uri="{FF2B5EF4-FFF2-40B4-BE49-F238E27FC236}">
              <a16:creationId xmlns:a16="http://schemas.microsoft.com/office/drawing/2014/main" id="{10529478-E0B9-4309-9DD3-0F431A45D6C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00" name="正方形/長方形 299">
          <a:extLst>
            <a:ext uri="{FF2B5EF4-FFF2-40B4-BE49-F238E27FC236}">
              <a16:creationId xmlns:a16="http://schemas.microsoft.com/office/drawing/2014/main" id="{294D394F-B8C7-4442-8AC7-BE6727D4C76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01" name="正方形/長方形 300">
          <a:extLst>
            <a:ext uri="{FF2B5EF4-FFF2-40B4-BE49-F238E27FC236}">
              <a16:creationId xmlns:a16="http://schemas.microsoft.com/office/drawing/2014/main" id="{C139C0FA-FEBF-4046-A3CA-EE383EC1CD7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02" name="テキスト ボックス 301">
          <a:extLst>
            <a:ext uri="{FF2B5EF4-FFF2-40B4-BE49-F238E27FC236}">
              <a16:creationId xmlns:a16="http://schemas.microsoft.com/office/drawing/2014/main" id="{66A03DAA-C51E-4F60-A19E-7DBBDF7CFE0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03" name="直線コネクタ 302">
          <a:extLst>
            <a:ext uri="{FF2B5EF4-FFF2-40B4-BE49-F238E27FC236}">
              <a16:creationId xmlns:a16="http://schemas.microsoft.com/office/drawing/2014/main" id="{397397D8-2A4B-4AFC-8DCF-CD78B4CA442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04" name="テキスト ボックス 303">
          <a:extLst>
            <a:ext uri="{FF2B5EF4-FFF2-40B4-BE49-F238E27FC236}">
              <a16:creationId xmlns:a16="http://schemas.microsoft.com/office/drawing/2014/main" id="{87381207-6EE1-4CD3-8B36-53618ED79FD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05" name="直線コネクタ 304">
          <a:extLst>
            <a:ext uri="{FF2B5EF4-FFF2-40B4-BE49-F238E27FC236}">
              <a16:creationId xmlns:a16="http://schemas.microsoft.com/office/drawing/2014/main" id="{5D06EFBE-DDF8-480A-91F7-884BD7C744A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06" name="テキスト ボックス 305">
          <a:extLst>
            <a:ext uri="{FF2B5EF4-FFF2-40B4-BE49-F238E27FC236}">
              <a16:creationId xmlns:a16="http://schemas.microsoft.com/office/drawing/2014/main" id="{D2D89927-BE95-4997-A852-FD1AC82F7BB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07" name="直線コネクタ 306">
          <a:extLst>
            <a:ext uri="{FF2B5EF4-FFF2-40B4-BE49-F238E27FC236}">
              <a16:creationId xmlns:a16="http://schemas.microsoft.com/office/drawing/2014/main" id="{C410E43B-4068-4D6C-8162-1175131B28E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08" name="テキスト ボックス 307">
          <a:extLst>
            <a:ext uri="{FF2B5EF4-FFF2-40B4-BE49-F238E27FC236}">
              <a16:creationId xmlns:a16="http://schemas.microsoft.com/office/drawing/2014/main" id="{E805901C-2E8A-4C94-8971-45193D7C6F8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09" name="直線コネクタ 308">
          <a:extLst>
            <a:ext uri="{FF2B5EF4-FFF2-40B4-BE49-F238E27FC236}">
              <a16:creationId xmlns:a16="http://schemas.microsoft.com/office/drawing/2014/main" id="{51694AAB-7F7C-488D-96DD-F3731FC486F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10" name="テキスト ボックス 309">
          <a:extLst>
            <a:ext uri="{FF2B5EF4-FFF2-40B4-BE49-F238E27FC236}">
              <a16:creationId xmlns:a16="http://schemas.microsoft.com/office/drawing/2014/main" id="{AA95BDA5-3942-4E0B-8589-535C2EB5F5E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11" name="直線コネクタ 310">
          <a:extLst>
            <a:ext uri="{FF2B5EF4-FFF2-40B4-BE49-F238E27FC236}">
              <a16:creationId xmlns:a16="http://schemas.microsoft.com/office/drawing/2014/main" id="{875781C0-10FE-453C-8DF3-4E73F18C9F9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12" name="テキスト ボックス 311">
          <a:extLst>
            <a:ext uri="{FF2B5EF4-FFF2-40B4-BE49-F238E27FC236}">
              <a16:creationId xmlns:a16="http://schemas.microsoft.com/office/drawing/2014/main" id="{DFBC70DF-61FD-4452-B050-B7363DF5E33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13" name="直線コネクタ 312">
          <a:extLst>
            <a:ext uri="{FF2B5EF4-FFF2-40B4-BE49-F238E27FC236}">
              <a16:creationId xmlns:a16="http://schemas.microsoft.com/office/drawing/2014/main" id="{E8723C0D-EF85-4D73-8AF5-306A262E426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14" name="テキスト ボックス 313">
          <a:extLst>
            <a:ext uri="{FF2B5EF4-FFF2-40B4-BE49-F238E27FC236}">
              <a16:creationId xmlns:a16="http://schemas.microsoft.com/office/drawing/2014/main" id="{DE5D410F-8F3B-4745-B290-A60A9C3DE4B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15" name="直線コネクタ 314">
          <a:extLst>
            <a:ext uri="{FF2B5EF4-FFF2-40B4-BE49-F238E27FC236}">
              <a16:creationId xmlns:a16="http://schemas.microsoft.com/office/drawing/2014/main" id="{6211894C-6FF5-4810-A50B-6E658D35F77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16" name="テキスト ボックス 315">
          <a:extLst>
            <a:ext uri="{FF2B5EF4-FFF2-40B4-BE49-F238E27FC236}">
              <a16:creationId xmlns:a16="http://schemas.microsoft.com/office/drawing/2014/main" id="{15575CBB-D019-43FF-90C5-D1D8211125F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17" name="直線コネクタ 316">
          <a:extLst>
            <a:ext uri="{FF2B5EF4-FFF2-40B4-BE49-F238E27FC236}">
              <a16:creationId xmlns:a16="http://schemas.microsoft.com/office/drawing/2014/main" id="{F136AF92-5683-4347-8640-CF7453E809A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18" name="【消防施設】&#10;有形固定資産減価償却率グラフ枠">
          <a:extLst>
            <a:ext uri="{FF2B5EF4-FFF2-40B4-BE49-F238E27FC236}">
              <a16:creationId xmlns:a16="http://schemas.microsoft.com/office/drawing/2014/main" id="{F2C16CED-F033-41AA-AE20-A087C5F0BAC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319" name="直線コネクタ 318">
          <a:extLst>
            <a:ext uri="{FF2B5EF4-FFF2-40B4-BE49-F238E27FC236}">
              <a16:creationId xmlns:a16="http://schemas.microsoft.com/office/drawing/2014/main" id="{259428C9-1FAC-4772-874C-85E91E5977B8}"/>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20" name="【消防施設】&#10;有形固定資産減価償却率最小値テキスト">
          <a:extLst>
            <a:ext uri="{FF2B5EF4-FFF2-40B4-BE49-F238E27FC236}">
              <a16:creationId xmlns:a16="http://schemas.microsoft.com/office/drawing/2014/main" id="{016B9FFC-ABFF-4822-88AA-4B73852E1ED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21" name="直線コネクタ 320">
          <a:extLst>
            <a:ext uri="{FF2B5EF4-FFF2-40B4-BE49-F238E27FC236}">
              <a16:creationId xmlns:a16="http://schemas.microsoft.com/office/drawing/2014/main" id="{A5F94377-2943-4D73-BC7A-518EFDF5077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322" name="【消防施設】&#10;有形固定資産減価償却率最大値テキスト">
          <a:extLst>
            <a:ext uri="{FF2B5EF4-FFF2-40B4-BE49-F238E27FC236}">
              <a16:creationId xmlns:a16="http://schemas.microsoft.com/office/drawing/2014/main" id="{1C6EB490-EA68-4301-B0A1-4B1FDE912E64}"/>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323" name="直線コネクタ 322">
          <a:extLst>
            <a:ext uri="{FF2B5EF4-FFF2-40B4-BE49-F238E27FC236}">
              <a16:creationId xmlns:a16="http://schemas.microsoft.com/office/drawing/2014/main" id="{35BF53E3-40F6-44E6-8D60-2F3654005AB0}"/>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324" name="【消防施設】&#10;有形固定資産減価償却率平均値テキスト">
          <a:extLst>
            <a:ext uri="{FF2B5EF4-FFF2-40B4-BE49-F238E27FC236}">
              <a16:creationId xmlns:a16="http://schemas.microsoft.com/office/drawing/2014/main" id="{6F5AE253-089D-411E-948B-E3E5E0CF58DB}"/>
            </a:ext>
          </a:extLst>
        </xdr:cNvPr>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325" name="フローチャート: 判断 324">
          <a:extLst>
            <a:ext uri="{FF2B5EF4-FFF2-40B4-BE49-F238E27FC236}">
              <a16:creationId xmlns:a16="http://schemas.microsoft.com/office/drawing/2014/main" id="{028EBCD6-F437-486E-B660-19EB878CFEF5}"/>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326" name="フローチャート: 判断 325">
          <a:extLst>
            <a:ext uri="{FF2B5EF4-FFF2-40B4-BE49-F238E27FC236}">
              <a16:creationId xmlns:a16="http://schemas.microsoft.com/office/drawing/2014/main" id="{541A19B9-6B20-4A03-A21F-B33848C7A670}"/>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327" name="フローチャート: 判断 326">
          <a:extLst>
            <a:ext uri="{FF2B5EF4-FFF2-40B4-BE49-F238E27FC236}">
              <a16:creationId xmlns:a16="http://schemas.microsoft.com/office/drawing/2014/main" id="{4E723500-A0EC-4C9B-AF74-89D1EB24939A}"/>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328" name="フローチャート: 判断 327">
          <a:extLst>
            <a:ext uri="{FF2B5EF4-FFF2-40B4-BE49-F238E27FC236}">
              <a16:creationId xmlns:a16="http://schemas.microsoft.com/office/drawing/2014/main" id="{9FC18732-1293-49DA-89C8-DCF0B8A69F9C}"/>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329" name="フローチャート: 判断 328">
          <a:extLst>
            <a:ext uri="{FF2B5EF4-FFF2-40B4-BE49-F238E27FC236}">
              <a16:creationId xmlns:a16="http://schemas.microsoft.com/office/drawing/2014/main" id="{7DC4350C-A41D-4ACA-B340-108AF4C8569D}"/>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206CF5D6-211E-4AE9-8618-28ADDEB491E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CE1D9A39-611E-4F3B-A7CC-B7EA21120C4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672437C7-2E14-4063-B52D-CCE0C185C70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DF519F44-FC19-4C71-8D1A-F88CDB9F6A2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44449D88-31B2-4C64-8A59-0F33E5D3BF8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19957</xdr:rowOff>
    </xdr:from>
    <xdr:to>
      <xdr:col>85</xdr:col>
      <xdr:colOff>177800</xdr:colOff>
      <xdr:row>78</xdr:row>
      <xdr:rowOff>121557</xdr:rowOff>
    </xdr:to>
    <xdr:sp macro="" textlink="">
      <xdr:nvSpPr>
        <xdr:cNvPr id="335" name="楕円 334">
          <a:extLst>
            <a:ext uri="{FF2B5EF4-FFF2-40B4-BE49-F238E27FC236}">
              <a16:creationId xmlns:a16="http://schemas.microsoft.com/office/drawing/2014/main" id="{A86ADB6E-B4D8-4AC3-B131-AD41C13C2237}"/>
            </a:ext>
          </a:extLst>
        </xdr:cNvPr>
        <xdr:cNvSpPr/>
      </xdr:nvSpPr>
      <xdr:spPr>
        <a:xfrm>
          <a:off x="162687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106334</xdr:rowOff>
    </xdr:from>
    <xdr:ext cx="405111" cy="259045"/>
    <xdr:sp macro="" textlink="">
      <xdr:nvSpPr>
        <xdr:cNvPr id="336" name="【消防施設】&#10;有形固定資産減価償却率該当値テキスト">
          <a:extLst>
            <a:ext uri="{FF2B5EF4-FFF2-40B4-BE49-F238E27FC236}">
              <a16:creationId xmlns:a16="http://schemas.microsoft.com/office/drawing/2014/main" id="{B3F418DD-10DC-455A-94C5-BF4E683A8417}"/>
            </a:ext>
          </a:extLst>
        </xdr:cNvPr>
        <xdr:cNvSpPr txBox="1"/>
      </xdr:nvSpPr>
      <xdr:spPr>
        <a:xfrm>
          <a:off x="16357600" y="1330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158750</xdr:rowOff>
    </xdr:from>
    <xdr:to>
      <xdr:col>81</xdr:col>
      <xdr:colOff>101600</xdr:colOff>
      <xdr:row>78</xdr:row>
      <xdr:rowOff>88900</xdr:rowOff>
    </xdr:to>
    <xdr:sp macro="" textlink="">
      <xdr:nvSpPr>
        <xdr:cNvPr id="337" name="楕円 336">
          <a:extLst>
            <a:ext uri="{FF2B5EF4-FFF2-40B4-BE49-F238E27FC236}">
              <a16:creationId xmlns:a16="http://schemas.microsoft.com/office/drawing/2014/main" id="{EE0EBDF8-A705-4D54-85B4-EA49112B5F40}"/>
            </a:ext>
          </a:extLst>
        </xdr:cNvPr>
        <xdr:cNvSpPr/>
      </xdr:nvSpPr>
      <xdr:spPr>
        <a:xfrm>
          <a:off x="15430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38100</xdr:rowOff>
    </xdr:from>
    <xdr:to>
      <xdr:col>85</xdr:col>
      <xdr:colOff>127000</xdr:colOff>
      <xdr:row>78</xdr:row>
      <xdr:rowOff>70757</xdr:rowOff>
    </xdr:to>
    <xdr:cxnSp macro="">
      <xdr:nvCxnSpPr>
        <xdr:cNvPr id="338" name="直線コネクタ 337">
          <a:extLst>
            <a:ext uri="{FF2B5EF4-FFF2-40B4-BE49-F238E27FC236}">
              <a16:creationId xmlns:a16="http://schemas.microsoft.com/office/drawing/2014/main" id="{0EB76C57-2849-4243-9993-9DB2544EC875}"/>
            </a:ext>
          </a:extLst>
        </xdr:cNvPr>
        <xdr:cNvCxnSpPr/>
      </xdr:nvCxnSpPr>
      <xdr:spPr>
        <a:xfrm>
          <a:off x="15481300" y="13411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76761</xdr:rowOff>
    </xdr:from>
    <xdr:ext cx="405111" cy="259045"/>
    <xdr:sp macro="" textlink="">
      <xdr:nvSpPr>
        <xdr:cNvPr id="339" name="n_1aveValue【消防施設】&#10;有形固定資産減価償却率">
          <a:extLst>
            <a:ext uri="{FF2B5EF4-FFF2-40B4-BE49-F238E27FC236}">
              <a16:creationId xmlns:a16="http://schemas.microsoft.com/office/drawing/2014/main" id="{5FA877DA-43A9-45AE-9084-7A64ABA87C51}"/>
            </a:ext>
          </a:extLst>
        </xdr:cNvPr>
        <xdr:cNvSpPr txBox="1"/>
      </xdr:nvSpPr>
      <xdr:spPr>
        <a:xfrm>
          <a:off x="15266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340" name="n_2aveValue【消防施設】&#10;有形固定資産減価償却率">
          <a:extLst>
            <a:ext uri="{FF2B5EF4-FFF2-40B4-BE49-F238E27FC236}">
              <a16:creationId xmlns:a16="http://schemas.microsoft.com/office/drawing/2014/main" id="{3A0B74A5-D5D3-4D98-BF1A-5313F7C68286}"/>
            </a:ext>
          </a:extLst>
        </xdr:cNvPr>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341" name="n_3aveValue【消防施設】&#10;有形固定資産減価償却率">
          <a:extLst>
            <a:ext uri="{FF2B5EF4-FFF2-40B4-BE49-F238E27FC236}">
              <a16:creationId xmlns:a16="http://schemas.microsoft.com/office/drawing/2014/main" id="{4D6B6FBA-6B6C-4891-ABB0-FB0A167F6095}"/>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342" name="n_4aveValue【消防施設】&#10;有形固定資産減価償却率">
          <a:extLst>
            <a:ext uri="{FF2B5EF4-FFF2-40B4-BE49-F238E27FC236}">
              <a16:creationId xmlns:a16="http://schemas.microsoft.com/office/drawing/2014/main" id="{5BC3EE50-7DDE-424C-B00C-B837ACD956BA}"/>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105427</xdr:rowOff>
    </xdr:from>
    <xdr:ext cx="340478" cy="259045"/>
    <xdr:sp macro="" textlink="">
      <xdr:nvSpPr>
        <xdr:cNvPr id="343" name="n_1mainValue【消防施設】&#10;有形固定資産減価償却率">
          <a:extLst>
            <a:ext uri="{FF2B5EF4-FFF2-40B4-BE49-F238E27FC236}">
              <a16:creationId xmlns:a16="http://schemas.microsoft.com/office/drawing/2014/main" id="{B0AA75F4-30F6-41CD-9334-BBF3F540ADC3}"/>
            </a:ext>
          </a:extLst>
        </xdr:cNvPr>
        <xdr:cNvSpPr txBox="1"/>
      </xdr:nvSpPr>
      <xdr:spPr>
        <a:xfrm>
          <a:off x="15298361" y="1313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44" name="正方形/長方形 343">
          <a:extLst>
            <a:ext uri="{FF2B5EF4-FFF2-40B4-BE49-F238E27FC236}">
              <a16:creationId xmlns:a16="http://schemas.microsoft.com/office/drawing/2014/main" id="{BA149209-094A-468D-A302-881125E726C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45" name="正方形/長方形 344">
          <a:extLst>
            <a:ext uri="{FF2B5EF4-FFF2-40B4-BE49-F238E27FC236}">
              <a16:creationId xmlns:a16="http://schemas.microsoft.com/office/drawing/2014/main" id="{A6069C64-C57A-43FC-A207-339EC197B5E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46" name="正方形/長方形 345">
          <a:extLst>
            <a:ext uri="{FF2B5EF4-FFF2-40B4-BE49-F238E27FC236}">
              <a16:creationId xmlns:a16="http://schemas.microsoft.com/office/drawing/2014/main" id="{CE669397-E971-4920-890E-F9DAC58B79E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47" name="正方形/長方形 346">
          <a:extLst>
            <a:ext uri="{FF2B5EF4-FFF2-40B4-BE49-F238E27FC236}">
              <a16:creationId xmlns:a16="http://schemas.microsoft.com/office/drawing/2014/main" id="{A1E4380B-D367-4F87-879B-D3A483388E1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48" name="正方形/長方形 347">
          <a:extLst>
            <a:ext uri="{FF2B5EF4-FFF2-40B4-BE49-F238E27FC236}">
              <a16:creationId xmlns:a16="http://schemas.microsoft.com/office/drawing/2014/main" id="{CBEBA272-6494-4C61-9788-A02B858BD11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49" name="正方形/長方形 348">
          <a:extLst>
            <a:ext uri="{FF2B5EF4-FFF2-40B4-BE49-F238E27FC236}">
              <a16:creationId xmlns:a16="http://schemas.microsoft.com/office/drawing/2014/main" id="{085726E6-53DB-4E96-AB5E-EA7E5445425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50" name="正方形/長方形 349">
          <a:extLst>
            <a:ext uri="{FF2B5EF4-FFF2-40B4-BE49-F238E27FC236}">
              <a16:creationId xmlns:a16="http://schemas.microsoft.com/office/drawing/2014/main" id="{80131C25-D8EF-4214-A095-0C2AA676A2A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51" name="正方形/長方形 350">
          <a:extLst>
            <a:ext uri="{FF2B5EF4-FFF2-40B4-BE49-F238E27FC236}">
              <a16:creationId xmlns:a16="http://schemas.microsoft.com/office/drawing/2014/main" id="{AC3A2697-80AC-42B2-84C9-55A4AA89458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52" name="テキスト ボックス 351">
          <a:extLst>
            <a:ext uri="{FF2B5EF4-FFF2-40B4-BE49-F238E27FC236}">
              <a16:creationId xmlns:a16="http://schemas.microsoft.com/office/drawing/2014/main" id="{0E870B47-CFE4-4A66-BC4B-C6C5E2E1982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53" name="直線コネクタ 352">
          <a:extLst>
            <a:ext uri="{FF2B5EF4-FFF2-40B4-BE49-F238E27FC236}">
              <a16:creationId xmlns:a16="http://schemas.microsoft.com/office/drawing/2014/main" id="{DE2BEBFF-DAE0-44D2-B703-04971C93562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54" name="直線コネクタ 353">
          <a:extLst>
            <a:ext uri="{FF2B5EF4-FFF2-40B4-BE49-F238E27FC236}">
              <a16:creationId xmlns:a16="http://schemas.microsoft.com/office/drawing/2014/main" id="{99432DC6-A368-4C7D-A1D5-3B05BF81BA7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55" name="テキスト ボックス 354">
          <a:extLst>
            <a:ext uri="{FF2B5EF4-FFF2-40B4-BE49-F238E27FC236}">
              <a16:creationId xmlns:a16="http://schemas.microsoft.com/office/drawing/2014/main" id="{2D7E8A22-941B-4111-8D61-386DB6A6A47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56" name="直線コネクタ 355">
          <a:extLst>
            <a:ext uri="{FF2B5EF4-FFF2-40B4-BE49-F238E27FC236}">
              <a16:creationId xmlns:a16="http://schemas.microsoft.com/office/drawing/2014/main" id="{3F8C873D-A47D-4BFB-9C4D-A463B7BB6E0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57" name="テキスト ボックス 356">
          <a:extLst>
            <a:ext uri="{FF2B5EF4-FFF2-40B4-BE49-F238E27FC236}">
              <a16:creationId xmlns:a16="http://schemas.microsoft.com/office/drawing/2014/main" id="{6F92369F-8560-49A6-B011-0BD265CED19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58" name="直線コネクタ 357">
          <a:extLst>
            <a:ext uri="{FF2B5EF4-FFF2-40B4-BE49-F238E27FC236}">
              <a16:creationId xmlns:a16="http://schemas.microsoft.com/office/drawing/2014/main" id="{26D77CD0-8CB4-4E1F-8D5F-37BA1F32C5F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59" name="テキスト ボックス 358">
          <a:extLst>
            <a:ext uri="{FF2B5EF4-FFF2-40B4-BE49-F238E27FC236}">
              <a16:creationId xmlns:a16="http://schemas.microsoft.com/office/drawing/2014/main" id="{8415D14B-0E7A-4158-994A-BCED79E2D1D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60" name="直線コネクタ 359">
          <a:extLst>
            <a:ext uri="{FF2B5EF4-FFF2-40B4-BE49-F238E27FC236}">
              <a16:creationId xmlns:a16="http://schemas.microsoft.com/office/drawing/2014/main" id="{8F8F74FA-F3D2-4C6F-803F-AB1BD7C5854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61" name="テキスト ボックス 360">
          <a:extLst>
            <a:ext uri="{FF2B5EF4-FFF2-40B4-BE49-F238E27FC236}">
              <a16:creationId xmlns:a16="http://schemas.microsoft.com/office/drawing/2014/main" id="{EB2D04B8-0223-45E5-AB30-D516A91DA43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62" name="直線コネクタ 361">
          <a:extLst>
            <a:ext uri="{FF2B5EF4-FFF2-40B4-BE49-F238E27FC236}">
              <a16:creationId xmlns:a16="http://schemas.microsoft.com/office/drawing/2014/main" id="{419E4710-3D93-4A4C-B40E-140F68253CF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63" name="テキスト ボックス 362">
          <a:extLst>
            <a:ext uri="{FF2B5EF4-FFF2-40B4-BE49-F238E27FC236}">
              <a16:creationId xmlns:a16="http://schemas.microsoft.com/office/drawing/2014/main" id="{255800FB-430E-4767-8CB4-8C519AAC862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64" name="直線コネクタ 363">
          <a:extLst>
            <a:ext uri="{FF2B5EF4-FFF2-40B4-BE49-F238E27FC236}">
              <a16:creationId xmlns:a16="http://schemas.microsoft.com/office/drawing/2014/main" id="{3752525A-E486-4495-9975-79A705FA9FA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365" name="テキスト ボックス 364">
          <a:extLst>
            <a:ext uri="{FF2B5EF4-FFF2-40B4-BE49-F238E27FC236}">
              <a16:creationId xmlns:a16="http://schemas.microsoft.com/office/drawing/2014/main" id="{E389BEE8-B0F4-4BD7-8E3A-138ECCDA1A1E}"/>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66" name="【消防施設】&#10;一人当たり面積グラフ枠">
          <a:extLst>
            <a:ext uri="{FF2B5EF4-FFF2-40B4-BE49-F238E27FC236}">
              <a16:creationId xmlns:a16="http://schemas.microsoft.com/office/drawing/2014/main" id="{D2CB1164-2AC4-405D-AE62-C5DD5CD0EE3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367" name="直線コネクタ 366">
          <a:extLst>
            <a:ext uri="{FF2B5EF4-FFF2-40B4-BE49-F238E27FC236}">
              <a16:creationId xmlns:a16="http://schemas.microsoft.com/office/drawing/2014/main" id="{81F14A27-DB2D-4E1E-A4C6-57C3DD5C5F1D}"/>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368" name="【消防施設】&#10;一人当たり面積最小値テキスト">
          <a:extLst>
            <a:ext uri="{FF2B5EF4-FFF2-40B4-BE49-F238E27FC236}">
              <a16:creationId xmlns:a16="http://schemas.microsoft.com/office/drawing/2014/main" id="{17086785-D0A0-411D-A2CA-5B1CC0FCEB9A}"/>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369" name="直線コネクタ 368">
          <a:extLst>
            <a:ext uri="{FF2B5EF4-FFF2-40B4-BE49-F238E27FC236}">
              <a16:creationId xmlns:a16="http://schemas.microsoft.com/office/drawing/2014/main" id="{88BDFFA9-AECD-4265-95E6-FD447160DE97}"/>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370" name="【消防施設】&#10;一人当たり面積最大値テキスト">
          <a:extLst>
            <a:ext uri="{FF2B5EF4-FFF2-40B4-BE49-F238E27FC236}">
              <a16:creationId xmlns:a16="http://schemas.microsoft.com/office/drawing/2014/main" id="{9D74AFFD-4FAA-43B8-A3CA-F924C651FD4D}"/>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371" name="直線コネクタ 370">
          <a:extLst>
            <a:ext uri="{FF2B5EF4-FFF2-40B4-BE49-F238E27FC236}">
              <a16:creationId xmlns:a16="http://schemas.microsoft.com/office/drawing/2014/main" id="{7921AD10-3ADB-4225-9E58-E5F89A09DF52}"/>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141558</xdr:rowOff>
    </xdr:from>
    <xdr:ext cx="469744" cy="259045"/>
    <xdr:sp macro="" textlink="">
      <xdr:nvSpPr>
        <xdr:cNvPr id="372" name="【消防施設】&#10;一人当たり面積平均値テキスト">
          <a:extLst>
            <a:ext uri="{FF2B5EF4-FFF2-40B4-BE49-F238E27FC236}">
              <a16:creationId xmlns:a16="http://schemas.microsoft.com/office/drawing/2014/main" id="{D56F1BDF-2402-4B5F-B1C8-3B8A0A0760A1}"/>
            </a:ext>
          </a:extLst>
        </xdr:cNvPr>
        <xdr:cNvSpPr txBox="1"/>
      </xdr:nvSpPr>
      <xdr:spPr>
        <a:xfrm>
          <a:off x="22199600" y="14714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373" name="フローチャート: 判断 372">
          <a:extLst>
            <a:ext uri="{FF2B5EF4-FFF2-40B4-BE49-F238E27FC236}">
              <a16:creationId xmlns:a16="http://schemas.microsoft.com/office/drawing/2014/main" id="{9A5FAA73-FED7-44D4-AD9A-73A58856F4B7}"/>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374" name="フローチャート: 判断 373">
          <a:extLst>
            <a:ext uri="{FF2B5EF4-FFF2-40B4-BE49-F238E27FC236}">
              <a16:creationId xmlns:a16="http://schemas.microsoft.com/office/drawing/2014/main" id="{D93C067C-305A-4A63-B2ED-0DC48A3A8D1E}"/>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375" name="フローチャート: 判断 374">
          <a:extLst>
            <a:ext uri="{FF2B5EF4-FFF2-40B4-BE49-F238E27FC236}">
              <a16:creationId xmlns:a16="http://schemas.microsoft.com/office/drawing/2014/main" id="{7D99159F-870A-471A-9138-5AB33993EFF3}"/>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376" name="フローチャート: 判断 375">
          <a:extLst>
            <a:ext uri="{FF2B5EF4-FFF2-40B4-BE49-F238E27FC236}">
              <a16:creationId xmlns:a16="http://schemas.microsoft.com/office/drawing/2014/main" id="{FB66CAAA-B694-48DD-93FF-B9EA82A98DAD}"/>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377" name="フローチャート: 判断 376">
          <a:extLst>
            <a:ext uri="{FF2B5EF4-FFF2-40B4-BE49-F238E27FC236}">
              <a16:creationId xmlns:a16="http://schemas.microsoft.com/office/drawing/2014/main" id="{AC9A34ED-A4E6-40C6-AC43-C9DDDF9F0A53}"/>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78" name="テキスト ボックス 377">
          <a:extLst>
            <a:ext uri="{FF2B5EF4-FFF2-40B4-BE49-F238E27FC236}">
              <a16:creationId xmlns:a16="http://schemas.microsoft.com/office/drawing/2014/main" id="{54D2145C-88D5-475A-91AD-3022C5FADB1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79" name="テキスト ボックス 378">
          <a:extLst>
            <a:ext uri="{FF2B5EF4-FFF2-40B4-BE49-F238E27FC236}">
              <a16:creationId xmlns:a16="http://schemas.microsoft.com/office/drawing/2014/main" id="{D49DC355-E5E0-4792-9355-EF574F00426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80" name="テキスト ボックス 379">
          <a:extLst>
            <a:ext uri="{FF2B5EF4-FFF2-40B4-BE49-F238E27FC236}">
              <a16:creationId xmlns:a16="http://schemas.microsoft.com/office/drawing/2014/main" id="{B257B567-3227-483C-BC4C-B4EBAD8FDD3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81" name="テキスト ボックス 380">
          <a:extLst>
            <a:ext uri="{FF2B5EF4-FFF2-40B4-BE49-F238E27FC236}">
              <a16:creationId xmlns:a16="http://schemas.microsoft.com/office/drawing/2014/main" id="{FAB9BBF9-A770-4BE8-A9FC-20B11A8A54D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82" name="テキスト ボックス 381">
          <a:extLst>
            <a:ext uri="{FF2B5EF4-FFF2-40B4-BE49-F238E27FC236}">
              <a16:creationId xmlns:a16="http://schemas.microsoft.com/office/drawing/2014/main" id="{D5053296-D9BE-4216-A397-0F462467665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110173</xdr:rowOff>
    </xdr:from>
    <xdr:to>
      <xdr:col>116</xdr:col>
      <xdr:colOff>114300</xdr:colOff>
      <xdr:row>86</xdr:row>
      <xdr:rowOff>40323</xdr:rowOff>
    </xdr:to>
    <xdr:sp macro="" textlink="">
      <xdr:nvSpPr>
        <xdr:cNvPr id="383" name="楕円 382">
          <a:extLst>
            <a:ext uri="{FF2B5EF4-FFF2-40B4-BE49-F238E27FC236}">
              <a16:creationId xmlns:a16="http://schemas.microsoft.com/office/drawing/2014/main" id="{ECF35BA1-6B74-4888-8E32-41A5A8EBD18A}"/>
            </a:ext>
          </a:extLst>
        </xdr:cNvPr>
        <xdr:cNvSpPr/>
      </xdr:nvSpPr>
      <xdr:spPr>
        <a:xfrm>
          <a:off x="22110700" y="1468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69550</xdr:rowOff>
    </xdr:from>
    <xdr:ext cx="469744" cy="259045"/>
    <xdr:sp macro="" textlink="">
      <xdr:nvSpPr>
        <xdr:cNvPr id="384" name="【消防施設】&#10;一人当たり面積該当値テキスト">
          <a:extLst>
            <a:ext uri="{FF2B5EF4-FFF2-40B4-BE49-F238E27FC236}">
              <a16:creationId xmlns:a16="http://schemas.microsoft.com/office/drawing/2014/main" id="{9833EE62-7FFE-4823-BC31-3E106855F2FF}"/>
            </a:ext>
          </a:extLst>
        </xdr:cNvPr>
        <xdr:cNvSpPr txBox="1"/>
      </xdr:nvSpPr>
      <xdr:spPr>
        <a:xfrm>
          <a:off x="22199600" y="14471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113792</xdr:rowOff>
    </xdr:from>
    <xdr:to>
      <xdr:col>112</xdr:col>
      <xdr:colOff>38100</xdr:colOff>
      <xdr:row>86</xdr:row>
      <xdr:rowOff>43942</xdr:rowOff>
    </xdr:to>
    <xdr:sp macro="" textlink="">
      <xdr:nvSpPr>
        <xdr:cNvPr id="385" name="楕円 384">
          <a:extLst>
            <a:ext uri="{FF2B5EF4-FFF2-40B4-BE49-F238E27FC236}">
              <a16:creationId xmlns:a16="http://schemas.microsoft.com/office/drawing/2014/main" id="{F39344A2-AA55-4C4F-9CF9-694C86BEC6F6}"/>
            </a:ext>
          </a:extLst>
        </xdr:cNvPr>
        <xdr:cNvSpPr/>
      </xdr:nvSpPr>
      <xdr:spPr>
        <a:xfrm>
          <a:off x="21272500" y="1468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160973</xdr:rowOff>
    </xdr:from>
    <xdr:to>
      <xdr:col>116</xdr:col>
      <xdr:colOff>63500</xdr:colOff>
      <xdr:row>85</xdr:row>
      <xdr:rowOff>164592</xdr:rowOff>
    </xdr:to>
    <xdr:cxnSp macro="">
      <xdr:nvCxnSpPr>
        <xdr:cNvPr id="386" name="直線コネクタ 385">
          <a:extLst>
            <a:ext uri="{FF2B5EF4-FFF2-40B4-BE49-F238E27FC236}">
              <a16:creationId xmlns:a16="http://schemas.microsoft.com/office/drawing/2014/main" id="{212DB7A0-2D33-43BE-B11E-EE09266F811A}"/>
            </a:ext>
          </a:extLst>
        </xdr:cNvPr>
        <xdr:cNvCxnSpPr/>
      </xdr:nvCxnSpPr>
      <xdr:spPr>
        <a:xfrm flipV="1">
          <a:off x="21323300" y="14734223"/>
          <a:ext cx="8382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387" name="n_1aveValue【消防施設】&#10;一人当たり面積">
          <a:extLst>
            <a:ext uri="{FF2B5EF4-FFF2-40B4-BE49-F238E27FC236}">
              <a16:creationId xmlns:a16="http://schemas.microsoft.com/office/drawing/2014/main" id="{404E893A-1961-450C-B5B9-AB9CE3F757D9}"/>
            </a:ext>
          </a:extLst>
        </xdr:cNvPr>
        <xdr:cNvSpPr txBox="1"/>
      </xdr:nvSpPr>
      <xdr:spPr>
        <a:xfrm>
          <a:off x="21075727" y="1483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388" name="n_2aveValue【消防施設】&#10;一人当たり面積">
          <a:extLst>
            <a:ext uri="{FF2B5EF4-FFF2-40B4-BE49-F238E27FC236}">
              <a16:creationId xmlns:a16="http://schemas.microsoft.com/office/drawing/2014/main" id="{BAD2828A-7226-47B6-89D1-C1CAAEC46C9E}"/>
            </a:ext>
          </a:extLst>
        </xdr:cNvPr>
        <xdr:cNvSpPr txBox="1"/>
      </xdr:nvSpPr>
      <xdr:spPr>
        <a:xfrm>
          <a:off x="20199427" y="14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389" name="n_3aveValue【消防施設】&#10;一人当たり面積">
          <a:extLst>
            <a:ext uri="{FF2B5EF4-FFF2-40B4-BE49-F238E27FC236}">
              <a16:creationId xmlns:a16="http://schemas.microsoft.com/office/drawing/2014/main" id="{355A77EC-7804-4F11-92F9-B16E36A14167}"/>
            </a:ext>
          </a:extLst>
        </xdr:cNvPr>
        <xdr:cNvSpPr txBox="1"/>
      </xdr:nvSpPr>
      <xdr:spPr>
        <a:xfrm>
          <a:off x="19310427" y="145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390" name="n_4aveValue【消防施設】&#10;一人当たり面積">
          <a:extLst>
            <a:ext uri="{FF2B5EF4-FFF2-40B4-BE49-F238E27FC236}">
              <a16:creationId xmlns:a16="http://schemas.microsoft.com/office/drawing/2014/main" id="{117E2BD1-D2AF-4905-BF3A-8CA51F177F0B}"/>
            </a:ext>
          </a:extLst>
        </xdr:cNvPr>
        <xdr:cNvSpPr txBox="1"/>
      </xdr:nvSpPr>
      <xdr:spPr>
        <a:xfrm>
          <a:off x="18421427" y="1452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60469</xdr:rowOff>
    </xdr:from>
    <xdr:ext cx="469744" cy="259045"/>
    <xdr:sp macro="" textlink="">
      <xdr:nvSpPr>
        <xdr:cNvPr id="391" name="n_1mainValue【消防施設】&#10;一人当たり面積">
          <a:extLst>
            <a:ext uri="{FF2B5EF4-FFF2-40B4-BE49-F238E27FC236}">
              <a16:creationId xmlns:a16="http://schemas.microsoft.com/office/drawing/2014/main" id="{517F14FC-46A2-4D50-A4CD-E731A4404AC0}"/>
            </a:ext>
          </a:extLst>
        </xdr:cNvPr>
        <xdr:cNvSpPr txBox="1"/>
      </xdr:nvSpPr>
      <xdr:spPr>
        <a:xfrm>
          <a:off x="21075727" y="1446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92" name="正方形/長方形 391">
          <a:extLst>
            <a:ext uri="{FF2B5EF4-FFF2-40B4-BE49-F238E27FC236}">
              <a16:creationId xmlns:a16="http://schemas.microsoft.com/office/drawing/2014/main" id="{A8E42CF8-9A28-48CC-A137-611CA5E5CFD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93" name="正方形/長方形 392">
          <a:extLst>
            <a:ext uri="{FF2B5EF4-FFF2-40B4-BE49-F238E27FC236}">
              <a16:creationId xmlns:a16="http://schemas.microsoft.com/office/drawing/2014/main" id="{1A4F1583-C0A1-432E-B7BD-86D6BBAA636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94" name="正方形/長方形 393">
          <a:extLst>
            <a:ext uri="{FF2B5EF4-FFF2-40B4-BE49-F238E27FC236}">
              <a16:creationId xmlns:a16="http://schemas.microsoft.com/office/drawing/2014/main" id="{B8BE6903-81A5-4736-83EE-E4C833E40CB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95" name="正方形/長方形 394">
          <a:extLst>
            <a:ext uri="{FF2B5EF4-FFF2-40B4-BE49-F238E27FC236}">
              <a16:creationId xmlns:a16="http://schemas.microsoft.com/office/drawing/2014/main" id="{50BE883A-5D66-43E6-9451-C3C272C4A41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96" name="正方形/長方形 395">
          <a:extLst>
            <a:ext uri="{FF2B5EF4-FFF2-40B4-BE49-F238E27FC236}">
              <a16:creationId xmlns:a16="http://schemas.microsoft.com/office/drawing/2014/main" id="{004CE313-09E9-4CA4-8555-C74585799D3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97" name="正方形/長方形 396">
          <a:extLst>
            <a:ext uri="{FF2B5EF4-FFF2-40B4-BE49-F238E27FC236}">
              <a16:creationId xmlns:a16="http://schemas.microsoft.com/office/drawing/2014/main" id="{3D55968F-7B30-4A30-856F-B63E4A12AAB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98" name="正方形/長方形 397">
          <a:extLst>
            <a:ext uri="{FF2B5EF4-FFF2-40B4-BE49-F238E27FC236}">
              <a16:creationId xmlns:a16="http://schemas.microsoft.com/office/drawing/2014/main" id="{57E41B72-2F46-4A23-8B32-0C7A1E2F23B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99" name="正方形/長方形 398">
          <a:extLst>
            <a:ext uri="{FF2B5EF4-FFF2-40B4-BE49-F238E27FC236}">
              <a16:creationId xmlns:a16="http://schemas.microsoft.com/office/drawing/2014/main" id="{28CD2879-E872-47A8-8D48-AD93185D33B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00" name="テキスト ボックス 399">
          <a:extLst>
            <a:ext uri="{FF2B5EF4-FFF2-40B4-BE49-F238E27FC236}">
              <a16:creationId xmlns:a16="http://schemas.microsoft.com/office/drawing/2014/main" id="{4C6CBE76-BA69-4A8D-94B1-AC9B26EA4DF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01" name="直線コネクタ 400">
          <a:extLst>
            <a:ext uri="{FF2B5EF4-FFF2-40B4-BE49-F238E27FC236}">
              <a16:creationId xmlns:a16="http://schemas.microsoft.com/office/drawing/2014/main" id="{CB5D24EE-B7A0-44D5-94D0-F76CB4A557E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02" name="テキスト ボックス 401">
          <a:extLst>
            <a:ext uri="{FF2B5EF4-FFF2-40B4-BE49-F238E27FC236}">
              <a16:creationId xmlns:a16="http://schemas.microsoft.com/office/drawing/2014/main" id="{DB82EA29-DB29-4BFF-8496-F46B67C5402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03" name="直線コネクタ 402">
          <a:extLst>
            <a:ext uri="{FF2B5EF4-FFF2-40B4-BE49-F238E27FC236}">
              <a16:creationId xmlns:a16="http://schemas.microsoft.com/office/drawing/2014/main" id="{CB20FA46-123C-4A80-85D1-5C4269171AE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04" name="テキスト ボックス 403">
          <a:extLst>
            <a:ext uri="{FF2B5EF4-FFF2-40B4-BE49-F238E27FC236}">
              <a16:creationId xmlns:a16="http://schemas.microsoft.com/office/drawing/2014/main" id="{E2B1075B-D095-4A30-9774-22156547634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05" name="直線コネクタ 404">
          <a:extLst>
            <a:ext uri="{FF2B5EF4-FFF2-40B4-BE49-F238E27FC236}">
              <a16:creationId xmlns:a16="http://schemas.microsoft.com/office/drawing/2014/main" id="{7800514C-E411-4D6C-82F0-0CFBAC80AAF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06" name="テキスト ボックス 405">
          <a:extLst>
            <a:ext uri="{FF2B5EF4-FFF2-40B4-BE49-F238E27FC236}">
              <a16:creationId xmlns:a16="http://schemas.microsoft.com/office/drawing/2014/main" id="{37F86CFC-245B-47ED-8AB6-33F2F8649C9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07" name="直線コネクタ 406">
          <a:extLst>
            <a:ext uri="{FF2B5EF4-FFF2-40B4-BE49-F238E27FC236}">
              <a16:creationId xmlns:a16="http://schemas.microsoft.com/office/drawing/2014/main" id="{94ABAE63-1984-46C5-9C7E-83204262A38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08" name="テキスト ボックス 407">
          <a:extLst>
            <a:ext uri="{FF2B5EF4-FFF2-40B4-BE49-F238E27FC236}">
              <a16:creationId xmlns:a16="http://schemas.microsoft.com/office/drawing/2014/main" id="{F8BC211B-98E5-4CBB-957D-B1AE9B63918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09" name="直線コネクタ 408">
          <a:extLst>
            <a:ext uri="{FF2B5EF4-FFF2-40B4-BE49-F238E27FC236}">
              <a16:creationId xmlns:a16="http://schemas.microsoft.com/office/drawing/2014/main" id="{FEB19661-B83F-455E-A556-278C0EEF6B3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10" name="テキスト ボックス 409">
          <a:extLst>
            <a:ext uri="{FF2B5EF4-FFF2-40B4-BE49-F238E27FC236}">
              <a16:creationId xmlns:a16="http://schemas.microsoft.com/office/drawing/2014/main" id="{312464F3-AF76-4B02-99ED-6DCF0CAC6A8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11" name="直線コネクタ 410">
          <a:extLst>
            <a:ext uri="{FF2B5EF4-FFF2-40B4-BE49-F238E27FC236}">
              <a16:creationId xmlns:a16="http://schemas.microsoft.com/office/drawing/2014/main" id="{0C44AA10-57BF-4A54-8356-CCDC742404B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12" name="テキスト ボックス 411">
          <a:extLst>
            <a:ext uri="{FF2B5EF4-FFF2-40B4-BE49-F238E27FC236}">
              <a16:creationId xmlns:a16="http://schemas.microsoft.com/office/drawing/2014/main" id="{ADA5959C-6A76-4A20-9A6F-8A824020907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13" name="直線コネクタ 412">
          <a:extLst>
            <a:ext uri="{FF2B5EF4-FFF2-40B4-BE49-F238E27FC236}">
              <a16:creationId xmlns:a16="http://schemas.microsoft.com/office/drawing/2014/main" id="{C450F4A8-02F3-43B0-86F8-70B472A070F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14" name="テキスト ボックス 413">
          <a:extLst>
            <a:ext uri="{FF2B5EF4-FFF2-40B4-BE49-F238E27FC236}">
              <a16:creationId xmlns:a16="http://schemas.microsoft.com/office/drawing/2014/main" id="{15E601FC-7DFB-42BC-951B-DF68B1824F6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15" name="直線コネクタ 414">
          <a:extLst>
            <a:ext uri="{FF2B5EF4-FFF2-40B4-BE49-F238E27FC236}">
              <a16:creationId xmlns:a16="http://schemas.microsoft.com/office/drawing/2014/main" id="{B70D3267-6762-4BAC-A718-3A1EA3637E8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16" name="【庁舎】&#10;有形固定資産減価償却率グラフ枠">
          <a:extLst>
            <a:ext uri="{FF2B5EF4-FFF2-40B4-BE49-F238E27FC236}">
              <a16:creationId xmlns:a16="http://schemas.microsoft.com/office/drawing/2014/main" id="{943F5A39-66E5-4CF0-A343-BDE4F11E24A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417" name="直線コネクタ 416">
          <a:extLst>
            <a:ext uri="{FF2B5EF4-FFF2-40B4-BE49-F238E27FC236}">
              <a16:creationId xmlns:a16="http://schemas.microsoft.com/office/drawing/2014/main" id="{94B3A035-7060-445F-A1B8-BD3077931B4F}"/>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18" name="【庁舎】&#10;有形固定資産減価償却率最小値テキスト">
          <a:extLst>
            <a:ext uri="{FF2B5EF4-FFF2-40B4-BE49-F238E27FC236}">
              <a16:creationId xmlns:a16="http://schemas.microsoft.com/office/drawing/2014/main" id="{ACB45245-14F9-407C-A799-2DC4EBAEFFF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19" name="直線コネクタ 418">
          <a:extLst>
            <a:ext uri="{FF2B5EF4-FFF2-40B4-BE49-F238E27FC236}">
              <a16:creationId xmlns:a16="http://schemas.microsoft.com/office/drawing/2014/main" id="{636F69F3-EA36-4248-B147-5B112F828F9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420" name="【庁舎】&#10;有形固定資産減価償却率最大値テキスト">
          <a:extLst>
            <a:ext uri="{FF2B5EF4-FFF2-40B4-BE49-F238E27FC236}">
              <a16:creationId xmlns:a16="http://schemas.microsoft.com/office/drawing/2014/main" id="{1DF604E2-85AA-4B5F-8754-DC5C56A33C02}"/>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421" name="直線コネクタ 420">
          <a:extLst>
            <a:ext uri="{FF2B5EF4-FFF2-40B4-BE49-F238E27FC236}">
              <a16:creationId xmlns:a16="http://schemas.microsoft.com/office/drawing/2014/main" id="{3AC45003-04A8-4BC0-ADD3-4D14A6C15FFB}"/>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422" name="【庁舎】&#10;有形固定資産減価償却率平均値テキスト">
          <a:extLst>
            <a:ext uri="{FF2B5EF4-FFF2-40B4-BE49-F238E27FC236}">
              <a16:creationId xmlns:a16="http://schemas.microsoft.com/office/drawing/2014/main" id="{FCD5BAFF-0112-4F38-ABA1-4D3ACCEC3071}"/>
            </a:ext>
          </a:extLst>
        </xdr:cNvPr>
        <xdr:cNvSpPr txBox="1"/>
      </xdr:nvSpPr>
      <xdr:spPr>
        <a:xfrm>
          <a:off x="16357600" y="17896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423" name="フローチャート: 判断 422">
          <a:extLst>
            <a:ext uri="{FF2B5EF4-FFF2-40B4-BE49-F238E27FC236}">
              <a16:creationId xmlns:a16="http://schemas.microsoft.com/office/drawing/2014/main" id="{C641FCE6-D76B-41BE-80E8-403B07AEAC44}"/>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424" name="フローチャート: 判断 423">
          <a:extLst>
            <a:ext uri="{FF2B5EF4-FFF2-40B4-BE49-F238E27FC236}">
              <a16:creationId xmlns:a16="http://schemas.microsoft.com/office/drawing/2014/main" id="{DC560D36-1B4E-4B25-96E0-331F3C5C903D}"/>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425" name="フローチャート: 判断 424">
          <a:extLst>
            <a:ext uri="{FF2B5EF4-FFF2-40B4-BE49-F238E27FC236}">
              <a16:creationId xmlns:a16="http://schemas.microsoft.com/office/drawing/2014/main" id="{5BB77D0A-8F1C-41DA-BBF9-CD544884001C}"/>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426" name="フローチャート: 判断 425">
          <a:extLst>
            <a:ext uri="{FF2B5EF4-FFF2-40B4-BE49-F238E27FC236}">
              <a16:creationId xmlns:a16="http://schemas.microsoft.com/office/drawing/2014/main" id="{67927C90-F170-4ED8-BE77-02F35007B58E}"/>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427" name="フローチャート: 判断 426">
          <a:extLst>
            <a:ext uri="{FF2B5EF4-FFF2-40B4-BE49-F238E27FC236}">
              <a16:creationId xmlns:a16="http://schemas.microsoft.com/office/drawing/2014/main" id="{5ADBC797-BBAE-4191-88FB-11FCA7515C52}"/>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261B57D6-2608-4526-9C45-358AE95C337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36F62B47-62A2-43DE-B4DC-92A440731EB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38E5DE5B-0417-41C0-A999-2364B8294DD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711EFF91-6348-4914-A12D-05181356B54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AA0915C8-9408-4ED4-BFD4-D63D1DA998E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433" name="楕円 432">
          <a:extLst>
            <a:ext uri="{FF2B5EF4-FFF2-40B4-BE49-F238E27FC236}">
              <a16:creationId xmlns:a16="http://schemas.microsoft.com/office/drawing/2014/main" id="{8170B985-B268-432A-BE6D-159ECFD75EEC}"/>
            </a:ext>
          </a:extLst>
        </xdr:cNvPr>
        <xdr:cNvSpPr/>
      </xdr:nvSpPr>
      <xdr:spPr>
        <a:xfrm>
          <a:off x="16268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48277</xdr:rowOff>
    </xdr:from>
    <xdr:ext cx="405111" cy="259045"/>
    <xdr:sp macro="" textlink="">
      <xdr:nvSpPr>
        <xdr:cNvPr id="434" name="【庁舎】&#10;有形固定資産減価償却率該当値テキスト">
          <a:extLst>
            <a:ext uri="{FF2B5EF4-FFF2-40B4-BE49-F238E27FC236}">
              <a16:creationId xmlns:a16="http://schemas.microsoft.com/office/drawing/2014/main" id="{585971AF-A11F-4FD1-A71F-EF40C5AAD465}"/>
            </a:ext>
          </a:extLst>
        </xdr:cNvPr>
        <xdr:cNvSpPr txBox="1"/>
      </xdr:nvSpPr>
      <xdr:spPr>
        <a:xfrm>
          <a:off x="16357600"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164193</xdr:rowOff>
    </xdr:from>
    <xdr:to>
      <xdr:col>81</xdr:col>
      <xdr:colOff>101600</xdr:colOff>
      <xdr:row>104</xdr:row>
      <xdr:rowOff>94343</xdr:rowOff>
    </xdr:to>
    <xdr:sp macro="" textlink="">
      <xdr:nvSpPr>
        <xdr:cNvPr id="435" name="楕円 434">
          <a:extLst>
            <a:ext uri="{FF2B5EF4-FFF2-40B4-BE49-F238E27FC236}">
              <a16:creationId xmlns:a16="http://schemas.microsoft.com/office/drawing/2014/main" id="{E0FF1DD2-6913-43C5-895D-6A6CEAF20F1D}"/>
            </a:ext>
          </a:extLst>
        </xdr:cNvPr>
        <xdr:cNvSpPr/>
      </xdr:nvSpPr>
      <xdr:spPr>
        <a:xfrm>
          <a:off x="15430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43543</xdr:rowOff>
    </xdr:from>
    <xdr:to>
      <xdr:col>85</xdr:col>
      <xdr:colOff>127000</xdr:colOff>
      <xdr:row>104</xdr:row>
      <xdr:rowOff>76200</xdr:rowOff>
    </xdr:to>
    <xdr:cxnSp macro="">
      <xdr:nvCxnSpPr>
        <xdr:cNvPr id="436" name="直線コネクタ 435">
          <a:extLst>
            <a:ext uri="{FF2B5EF4-FFF2-40B4-BE49-F238E27FC236}">
              <a16:creationId xmlns:a16="http://schemas.microsoft.com/office/drawing/2014/main" id="{5E4008B4-2C5B-4C05-87A9-6ABDE65058F7}"/>
            </a:ext>
          </a:extLst>
        </xdr:cNvPr>
        <xdr:cNvCxnSpPr/>
      </xdr:nvCxnSpPr>
      <xdr:spPr>
        <a:xfrm>
          <a:off x="15481300" y="17874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26688</xdr:rowOff>
    </xdr:from>
    <xdr:ext cx="405111" cy="259045"/>
    <xdr:sp macro="" textlink="">
      <xdr:nvSpPr>
        <xdr:cNvPr id="437" name="n_1aveValue【庁舎】&#10;有形固定資産減価償却率">
          <a:extLst>
            <a:ext uri="{FF2B5EF4-FFF2-40B4-BE49-F238E27FC236}">
              <a16:creationId xmlns:a16="http://schemas.microsoft.com/office/drawing/2014/main" id="{CF151331-C623-489B-A71F-C6030DA52BBC}"/>
            </a:ext>
          </a:extLst>
        </xdr:cNvPr>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438" name="n_2aveValue【庁舎】&#10;有形固定資産減価償却率">
          <a:extLst>
            <a:ext uri="{FF2B5EF4-FFF2-40B4-BE49-F238E27FC236}">
              <a16:creationId xmlns:a16="http://schemas.microsoft.com/office/drawing/2014/main" id="{2D5533DD-1FA6-42E7-89D5-E526DB60FE45}"/>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439" name="n_3aveValue【庁舎】&#10;有形固定資産減価償却率">
          <a:extLst>
            <a:ext uri="{FF2B5EF4-FFF2-40B4-BE49-F238E27FC236}">
              <a16:creationId xmlns:a16="http://schemas.microsoft.com/office/drawing/2014/main" id="{F164E2AB-B004-4AB5-B7AE-EB3681968CD8}"/>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440" name="n_4aveValue【庁舎】&#10;有形固定資産減価償却率">
          <a:extLst>
            <a:ext uri="{FF2B5EF4-FFF2-40B4-BE49-F238E27FC236}">
              <a16:creationId xmlns:a16="http://schemas.microsoft.com/office/drawing/2014/main" id="{4A76BC22-4B21-40FE-8766-507ACA1F2323}"/>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110870</xdr:rowOff>
    </xdr:from>
    <xdr:ext cx="405111" cy="259045"/>
    <xdr:sp macro="" textlink="">
      <xdr:nvSpPr>
        <xdr:cNvPr id="441" name="n_1mainValue【庁舎】&#10;有形固定資産減価償却率">
          <a:extLst>
            <a:ext uri="{FF2B5EF4-FFF2-40B4-BE49-F238E27FC236}">
              <a16:creationId xmlns:a16="http://schemas.microsoft.com/office/drawing/2014/main" id="{EE8136E7-6BC2-48D7-8290-3284BF392AC4}"/>
            </a:ext>
          </a:extLst>
        </xdr:cNvPr>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42" name="正方形/長方形 441">
          <a:extLst>
            <a:ext uri="{FF2B5EF4-FFF2-40B4-BE49-F238E27FC236}">
              <a16:creationId xmlns:a16="http://schemas.microsoft.com/office/drawing/2014/main" id="{913F43CB-DC93-4A7E-A8AF-42E69EA6D44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43" name="正方形/長方形 442">
          <a:extLst>
            <a:ext uri="{FF2B5EF4-FFF2-40B4-BE49-F238E27FC236}">
              <a16:creationId xmlns:a16="http://schemas.microsoft.com/office/drawing/2014/main" id="{3FCB48CA-67FC-435C-8937-FF7B1433897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44" name="正方形/長方形 443">
          <a:extLst>
            <a:ext uri="{FF2B5EF4-FFF2-40B4-BE49-F238E27FC236}">
              <a16:creationId xmlns:a16="http://schemas.microsoft.com/office/drawing/2014/main" id="{E4D18FA1-7E2D-45E3-93BD-926253CA2B4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45" name="正方形/長方形 444">
          <a:extLst>
            <a:ext uri="{FF2B5EF4-FFF2-40B4-BE49-F238E27FC236}">
              <a16:creationId xmlns:a16="http://schemas.microsoft.com/office/drawing/2014/main" id="{0784D8F2-7098-470B-B91B-873470C5827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46" name="正方形/長方形 445">
          <a:extLst>
            <a:ext uri="{FF2B5EF4-FFF2-40B4-BE49-F238E27FC236}">
              <a16:creationId xmlns:a16="http://schemas.microsoft.com/office/drawing/2014/main" id="{CE9494B1-569F-430F-B42E-A837C567197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47" name="正方形/長方形 446">
          <a:extLst>
            <a:ext uri="{FF2B5EF4-FFF2-40B4-BE49-F238E27FC236}">
              <a16:creationId xmlns:a16="http://schemas.microsoft.com/office/drawing/2014/main" id="{86C04B52-6982-49E1-95CA-3ECD357C865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48" name="正方形/長方形 447">
          <a:extLst>
            <a:ext uri="{FF2B5EF4-FFF2-40B4-BE49-F238E27FC236}">
              <a16:creationId xmlns:a16="http://schemas.microsoft.com/office/drawing/2014/main" id="{554690E2-7E29-4B5D-AC06-474F987D70E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49" name="正方形/長方形 448">
          <a:extLst>
            <a:ext uri="{FF2B5EF4-FFF2-40B4-BE49-F238E27FC236}">
              <a16:creationId xmlns:a16="http://schemas.microsoft.com/office/drawing/2014/main" id="{952931E2-786C-48BB-B743-871917C04BB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A64B4A15-8509-4965-AF92-068C5C1DD48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51" name="直線コネクタ 450">
          <a:extLst>
            <a:ext uri="{FF2B5EF4-FFF2-40B4-BE49-F238E27FC236}">
              <a16:creationId xmlns:a16="http://schemas.microsoft.com/office/drawing/2014/main" id="{5CD206C5-FB9C-42AA-9EBF-766A3C047E9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52" name="直線コネクタ 451">
          <a:extLst>
            <a:ext uri="{FF2B5EF4-FFF2-40B4-BE49-F238E27FC236}">
              <a16:creationId xmlns:a16="http://schemas.microsoft.com/office/drawing/2014/main" id="{0F1DEF8C-4840-437A-AD74-9F394D00813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53" name="テキスト ボックス 452">
          <a:extLst>
            <a:ext uri="{FF2B5EF4-FFF2-40B4-BE49-F238E27FC236}">
              <a16:creationId xmlns:a16="http://schemas.microsoft.com/office/drawing/2014/main" id="{F8D2607B-26F7-41B1-81B8-311E86F0D87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54" name="直線コネクタ 453">
          <a:extLst>
            <a:ext uri="{FF2B5EF4-FFF2-40B4-BE49-F238E27FC236}">
              <a16:creationId xmlns:a16="http://schemas.microsoft.com/office/drawing/2014/main" id="{5FB008BC-D137-4F6C-9C7E-649A32989A4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55" name="テキスト ボックス 454">
          <a:extLst>
            <a:ext uri="{FF2B5EF4-FFF2-40B4-BE49-F238E27FC236}">
              <a16:creationId xmlns:a16="http://schemas.microsoft.com/office/drawing/2014/main" id="{7C9B9C33-BD38-4ADE-8B9F-89860CA049B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56" name="直線コネクタ 455">
          <a:extLst>
            <a:ext uri="{FF2B5EF4-FFF2-40B4-BE49-F238E27FC236}">
              <a16:creationId xmlns:a16="http://schemas.microsoft.com/office/drawing/2014/main" id="{6E2B0309-5076-4F62-80FF-BD6DB99A96B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57" name="テキスト ボックス 456">
          <a:extLst>
            <a:ext uri="{FF2B5EF4-FFF2-40B4-BE49-F238E27FC236}">
              <a16:creationId xmlns:a16="http://schemas.microsoft.com/office/drawing/2014/main" id="{34BB6952-3A47-4EE8-94C2-E0221486A51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58" name="直線コネクタ 457">
          <a:extLst>
            <a:ext uri="{FF2B5EF4-FFF2-40B4-BE49-F238E27FC236}">
              <a16:creationId xmlns:a16="http://schemas.microsoft.com/office/drawing/2014/main" id="{23E0EE48-1A36-4ACC-A505-9134B102FE6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59" name="テキスト ボックス 458">
          <a:extLst>
            <a:ext uri="{FF2B5EF4-FFF2-40B4-BE49-F238E27FC236}">
              <a16:creationId xmlns:a16="http://schemas.microsoft.com/office/drawing/2014/main" id="{7BD7CEA6-3DB7-4DBD-B15A-38DF4B9C535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60" name="直線コネクタ 459">
          <a:extLst>
            <a:ext uri="{FF2B5EF4-FFF2-40B4-BE49-F238E27FC236}">
              <a16:creationId xmlns:a16="http://schemas.microsoft.com/office/drawing/2014/main" id="{CF137DF2-6AE3-4A87-B937-8C72B50F691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61" name="テキスト ボックス 460">
          <a:extLst>
            <a:ext uri="{FF2B5EF4-FFF2-40B4-BE49-F238E27FC236}">
              <a16:creationId xmlns:a16="http://schemas.microsoft.com/office/drawing/2014/main" id="{9F7F64E5-EFC8-48F3-AD8D-157622BFD1D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62" name="直線コネクタ 461">
          <a:extLst>
            <a:ext uri="{FF2B5EF4-FFF2-40B4-BE49-F238E27FC236}">
              <a16:creationId xmlns:a16="http://schemas.microsoft.com/office/drawing/2014/main" id="{028FC5D9-FC33-491F-8C94-D457A350883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63" name="テキスト ボックス 462">
          <a:extLst>
            <a:ext uri="{FF2B5EF4-FFF2-40B4-BE49-F238E27FC236}">
              <a16:creationId xmlns:a16="http://schemas.microsoft.com/office/drawing/2014/main" id="{88F8BD33-C000-4A43-B425-3CB3EC8588F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64" name="【庁舎】&#10;一人当たり面積グラフ枠">
          <a:extLst>
            <a:ext uri="{FF2B5EF4-FFF2-40B4-BE49-F238E27FC236}">
              <a16:creationId xmlns:a16="http://schemas.microsoft.com/office/drawing/2014/main" id="{A2681A67-6D2E-4713-9056-3460B1434BD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465" name="直線コネクタ 464">
          <a:extLst>
            <a:ext uri="{FF2B5EF4-FFF2-40B4-BE49-F238E27FC236}">
              <a16:creationId xmlns:a16="http://schemas.microsoft.com/office/drawing/2014/main" id="{6534E5AF-ECAE-4E3A-A973-C2AF59AEC530}"/>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466" name="【庁舎】&#10;一人当たり面積最小値テキスト">
          <a:extLst>
            <a:ext uri="{FF2B5EF4-FFF2-40B4-BE49-F238E27FC236}">
              <a16:creationId xmlns:a16="http://schemas.microsoft.com/office/drawing/2014/main" id="{89FE252F-C90B-45D4-BE46-E1EDB0F947B5}"/>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467" name="直線コネクタ 466">
          <a:extLst>
            <a:ext uri="{FF2B5EF4-FFF2-40B4-BE49-F238E27FC236}">
              <a16:creationId xmlns:a16="http://schemas.microsoft.com/office/drawing/2014/main" id="{C283D114-1177-4B3F-B360-E80E8AB2B7C4}"/>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468" name="【庁舎】&#10;一人当たり面積最大値テキスト">
          <a:extLst>
            <a:ext uri="{FF2B5EF4-FFF2-40B4-BE49-F238E27FC236}">
              <a16:creationId xmlns:a16="http://schemas.microsoft.com/office/drawing/2014/main" id="{E1DC1310-A9D2-4BFE-988D-7074BC307A20}"/>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469" name="直線コネクタ 468">
          <a:extLst>
            <a:ext uri="{FF2B5EF4-FFF2-40B4-BE49-F238E27FC236}">
              <a16:creationId xmlns:a16="http://schemas.microsoft.com/office/drawing/2014/main" id="{BBEF83EF-FF7D-448A-A0AA-A91A887FB64D}"/>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470" name="【庁舎】&#10;一人当たり面積平均値テキスト">
          <a:extLst>
            <a:ext uri="{FF2B5EF4-FFF2-40B4-BE49-F238E27FC236}">
              <a16:creationId xmlns:a16="http://schemas.microsoft.com/office/drawing/2014/main" id="{34F040CF-98A4-4FBF-9FFA-DC6E9ECA1DFE}"/>
            </a:ext>
          </a:extLst>
        </xdr:cNvPr>
        <xdr:cNvSpPr txBox="1"/>
      </xdr:nvSpPr>
      <xdr:spPr>
        <a:xfrm>
          <a:off x="22199600" y="18203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471" name="フローチャート: 判断 470">
          <a:extLst>
            <a:ext uri="{FF2B5EF4-FFF2-40B4-BE49-F238E27FC236}">
              <a16:creationId xmlns:a16="http://schemas.microsoft.com/office/drawing/2014/main" id="{486D94E6-FFB1-4EF6-87ED-152D69844BFE}"/>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472" name="フローチャート: 判断 471">
          <a:extLst>
            <a:ext uri="{FF2B5EF4-FFF2-40B4-BE49-F238E27FC236}">
              <a16:creationId xmlns:a16="http://schemas.microsoft.com/office/drawing/2014/main" id="{20364A5C-88A7-4670-B949-007BCAB07213}"/>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473" name="フローチャート: 判断 472">
          <a:extLst>
            <a:ext uri="{FF2B5EF4-FFF2-40B4-BE49-F238E27FC236}">
              <a16:creationId xmlns:a16="http://schemas.microsoft.com/office/drawing/2014/main" id="{CFEA2EC2-F43A-47D4-A548-1664B811886F}"/>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474" name="フローチャート: 判断 473">
          <a:extLst>
            <a:ext uri="{FF2B5EF4-FFF2-40B4-BE49-F238E27FC236}">
              <a16:creationId xmlns:a16="http://schemas.microsoft.com/office/drawing/2014/main" id="{2D5C5B59-D98C-499C-B2CA-7D6836625AD0}"/>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475" name="フローチャート: 判断 474">
          <a:extLst>
            <a:ext uri="{FF2B5EF4-FFF2-40B4-BE49-F238E27FC236}">
              <a16:creationId xmlns:a16="http://schemas.microsoft.com/office/drawing/2014/main" id="{70B48EBC-578E-44E1-B16F-ABCA15EFC78F}"/>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CF16499F-8F21-4CBC-90BD-6C0A50FE666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BE03AD5F-7A19-4CFD-AA5A-6116A77ACD6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81B8F741-8BFB-4C64-863C-6BFC749CD7A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1F145D6C-3145-42A2-BBFF-B6BE57AD2D8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5EC3BDE-5857-4FB7-A36D-835ABCDDEB4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80263</xdr:rowOff>
    </xdr:from>
    <xdr:to>
      <xdr:col>116</xdr:col>
      <xdr:colOff>114300</xdr:colOff>
      <xdr:row>105</xdr:row>
      <xdr:rowOff>10413</xdr:rowOff>
    </xdr:to>
    <xdr:sp macro="" textlink="">
      <xdr:nvSpPr>
        <xdr:cNvPr id="481" name="楕円 480">
          <a:extLst>
            <a:ext uri="{FF2B5EF4-FFF2-40B4-BE49-F238E27FC236}">
              <a16:creationId xmlns:a16="http://schemas.microsoft.com/office/drawing/2014/main" id="{15FD3C05-0F20-4913-B97A-499EA0965F8B}"/>
            </a:ext>
          </a:extLst>
        </xdr:cNvPr>
        <xdr:cNvSpPr/>
      </xdr:nvSpPr>
      <xdr:spPr>
        <a:xfrm>
          <a:off x="221107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103140</xdr:rowOff>
    </xdr:from>
    <xdr:ext cx="469744" cy="259045"/>
    <xdr:sp macro="" textlink="">
      <xdr:nvSpPr>
        <xdr:cNvPr id="482" name="【庁舎】&#10;一人当たり面積該当値テキスト">
          <a:extLst>
            <a:ext uri="{FF2B5EF4-FFF2-40B4-BE49-F238E27FC236}">
              <a16:creationId xmlns:a16="http://schemas.microsoft.com/office/drawing/2014/main" id="{96273466-7EA6-4BE3-B417-6809384D9612}"/>
            </a:ext>
          </a:extLst>
        </xdr:cNvPr>
        <xdr:cNvSpPr txBox="1"/>
      </xdr:nvSpPr>
      <xdr:spPr>
        <a:xfrm>
          <a:off x="22199600" y="1776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100457</xdr:rowOff>
    </xdr:from>
    <xdr:to>
      <xdr:col>112</xdr:col>
      <xdr:colOff>38100</xdr:colOff>
      <xdr:row>105</xdr:row>
      <xdr:rowOff>30607</xdr:rowOff>
    </xdr:to>
    <xdr:sp macro="" textlink="">
      <xdr:nvSpPr>
        <xdr:cNvPr id="483" name="楕円 482">
          <a:extLst>
            <a:ext uri="{FF2B5EF4-FFF2-40B4-BE49-F238E27FC236}">
              <a16:creationId xmlns:a16="http://schemas.microsoft.com/office/drawing/2014/main" id="{61AB8B78-FEA2-4FD4-ABA8-4121A323895E}"/>
            </a:ext>
          </a:extLst>
        </xdr:cNvPr>
        <xdr:cNvSpPr/>
      </xdr:nvSpPr>
      <xdr:spPr>
        <a:xfrm>
          <a:off x="21272500" y="1793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131063</xdr:rowOff>
    </xdr:from>
    <xdr:to>
      <xdr:col>116</xdr:col>
      <xdr:colOff>63500</xdr:colOff>
      <xdr:row>104</xdr:row>
      <xdr:rowOff>151257</xdr:rowOff>
    </xdr:to>
    <xdr:cxnSp macro="">
      <xdr:nvCxnSpPr>
        <xdr:cNvPr id="484" name="直線コネクタ 483">
          <a:extLst>
            <a:ext uri="{FF2B5EF4-FFF2-40B4-BE49-F238E27FC236}">
              <a16:creationId xmlns:a16="http://schemas.microsoft.com/office/drawing/2014/main" id="{92985B90-5166-4C43-B14F-230376139A41}"/>
            </a:ext>
          </a:extLst>
        </xdr:cNvPr>
        <xdr:cNvCxnSpPr/>
      </xdr:nvCxnSpPr>
      <xdr:spPr>
        <a:xfrm flipV="1">
          <a:off x="21323300" y="17961863"/>
          <a:ext cx="838200" cy="2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macro="" textlink="">
      <xdr:nvSpPr>
        <xdr:cNvPr id="485" name="n_1aveValue【庁舎】&#10;一人当たり面積">
          <a:extLst>
            <a:ext uri="{FF2B5EF4-FFF2-40B4-BE49-F238E27FC236}">
              <a16:creationId xmlns:a16="http://schemas.microsoft.com/office/drawing/2014/main" id="{EBB9B81D-AC45-4ADA-BCC7-7794A944EF55}"/>
            </a:ext>
          </a:extLst>
        </xdr:cNvPr>
        <xdr:cNvSpPr txBox="1"/>
      </xdr:nvSpPr>
      <xdr:spPr>
        <a:xfrm>
          <a:off x="21075727" y="1832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486" name="n_2aveValue【庁舎】&#10;一人当たり面積">
          <a:extLst>
            <a:ext uri="{FF2B5EF4-FFF2-40B4-BE49-F238E27FC236}">
              <a16:creationId xmlns:a16="http://schemas.microsoft.com/office/drawing/2014/main" id="{463512C2-8497-4115-8524-277ABF8FA946}"/>
            </a:ext>
          </a:extLst>
        </xdr:cNvPr>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487" name="n_3aveValue【庁舎】&#10;一人当たり面積">
          <a:extLst>
            <a:ext uri="{FF2B5EF4-FFF2-40B4-BE49-F238E27FC236}">
              <a16:creationId xmlns:a16="http://schemas.microsoft.com/office/drawing/2014/main" id="{099757DC-AF74-4A14-A1F9-A196E1FD78B1}"/>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488" name="n_4aveValue【庁舎】&#10;一人当たり面積">
          <a:extLst>
            <a:ext uri="{FF2B5EF4-FFF2-40B4-BE49-F238E27FC236}">
              <a16:creationId xmlns:a16="http://schemas.microsoft.com/office/drawing/2014/main" id="{52FC5B88-C857-4197-AED0-DD8AC5B90528}"/>
            </a:ext>
          </a:extLst>
        </xdr:cNvPr>
        <xdr:cNvSpPr txBox="1"/>
      </xdr:nvSpPr>
      <xdr:spPr>
        <a:xfrm>
          <a:off x="18421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47134</xdr:rowOff>
    </xdr:from>
    <xdr:ext cx="469744" cy="259045"/>
    <xdr:sp macro="" textlink="">
      <xdr:nvSpPr>
        <xdr:cNvPr id="489" name="n_1mainValue【庁舎】&#10;一人当たり面積">
          <a:extLst>
            <a:ext uri="{FF2B5EF4-FFF2-40B4-BE49-F238E27FC236}">
              <a16:creationId xmlns:a16="http://schemas.microsoft.com/office/drawing/2014/main" id="{71880F1D-9C66-4E6E-AAA1-B236F2AFECBF}"/>
            </a:ext>
          </a:extLst>
        </xdr:cNvPr>
        <xdr:cNvSpPr txBox="1"/>
      </xdr:nvSpPr>
      <xdr:spPr>
        <a:xfrm>
          <a:off x="21075727" y="1770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90" name="正方形/長方形 489">
          <a:extLst>
            <a:ext uri="{FF2B5EF4-FFF2-40B4-BE49-F238E27FC236}">
              <a16:creationId xmlns:a16="http://schemas.microsoft.com/office/drawing/2014/main" id="{F61E19ED-B97E-49A4-B28D-0A59D4C5363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91" name="正方形/長方形 490">
          <a:extLst>
            <a:ext uri="{FF2B5EF4-FFF2-40B4-BE49-F238E27FC236}">
              <a16:creationId xmlns:a16="http://schemas.microsoft.com/office/drawing/2014/main" id="{5E80F518-80A1-40C4-B7EA-8CC3EB97255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92" name="テキスト ボックス 491">
          <a:extLst>
            <a:ext uri="{FF2B5EF4-FFF2-40B4-BE49-F238E27FC236}">
              <a16:creationId xmlns:a16="http://schemas.microsoft.com/office/drawing/2014/main" id="{2E983A21-0463-4087-A2B4-9303DFE12E4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の体育施設においては、突出して類似団体平均値よりも高く、建築から大分経過している状況であるため、老朽化対策、建替計画の方向性を施設利用者・町民と検討していかなければならない。消防施設についてはＨ</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で建替しており有形固定資産減価償却率については類似団体平均値より低い数値となっている。ほかの施設については、おおむね類似施設平均と同水準のため、今後も計画的に維持管理に取り組んでいく。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北海道利尻富士町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2,194
2,185
105.62
6,054,879
5,881,985
169,454
2,502,888
5,817,209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離島、過疎、辺地の指定を受けている本町は、年々人口の減少及び高齢化率が上昇傾向にある。また、基幹産業である水産業・観光業の低迷等により税収が伸び悩んでいることから財政基盤が弱く、類似団体を</a:t>
          </a:r>
          <a:r>
            <a:rPr kumimoji="1" lang="en-US" altLang="ja-JP" sz="1100">
              <a:solidFill>
                <a:schemeClr val="dk1"/>
              </a:solidFill>
              <a:effectLst/>
              <a:latin typeface="+mn-lt"/>
              <a:ea typeface="+mn-ea"/>
              <a:cs typeface="+mn-cs"/>
            </a:rPr>
            <a:t>0.06</a:t>
          </a:r>
          <a:r>
            <a:rPr kumimoji="1" lang="ja-JP" altLang="ja-JP" sz="1100">
              <a:solidFill>
                <a:schemeClr val="dk1"/>
              </a:solidFill>
              <a:effectLst/>
              <a:latin typeface="+mn-lt"/>
              <a:ea typeface="+mn-ea"/>
              <a:cs typeface="+mn-cs"/>
            </a:rPr>
            <a:t>ポイント下回っている。今後も行財政改革を着実に実行し、財政構造の改革を進め財政基盤の強化に努める。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ポイント下回っており、昨年度と比べると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ポイント経常収支比率が上がっている。原油、物価高騰</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景気の低迷等による税収の減少に伴い、経常的一般財源の減少が見込まれ、今後は、普通交付税等の減少も見込まれることから、行財政改革を推進し経常経費の抑制を図っていく。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64558</xdr:rowOff>
    </xdr:from>
    <xdr:to>
      <xdr:col>23</xdr:col>
      <xdr:colOff>133350</xdr:colOff>
      <xdr:row>62</xdr:row>
      <xdr:rowOff>68580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94458"/>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79163</xdr:rowOff>
    </xdr:from>
    <xdr:to>
      <xdr:col>19</xdr:col>
      <xdr:colOff>133350</xdr:colOff>
      <xdr:row>62</xdr:row>
      <xdr:rowOff>64558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37613"/>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79163</xdr:rowOff>
    </xdr:from>
    <xdr:to>
      <xdr:col>15</xdr:col>
      <xdr:colOff>82550</xdr:colOff>
      <xdr:row>63</xdr:row>
      <xdr:rowOff>9737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37613"/>
          <a:ext cx="889000" cy="27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9737</xdr:rowOff>
    </xdr:from>
    <xdr:to>
      <xdr:col>11</xdr:col>
      <xdr:colOff>31750</xdr:colOff>
      <xdr:row>63</xdr:row>
      <xdr:rowOff>29845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1108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34307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13758</xdr:rowOff>
    </xdr:from>
    <xdr:to>
      <xdr:col>19</xdr:col>
      <xdr:colOff>184150</xdr:colOff>
      <xdr:row>62</xdr:row>
      <xdr:rowOff>115358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125535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1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28363</xdr:rowOff>
    </xdr:from>
    <xdr:to>
      <xdr:col>15</xdr:col>
      <xdr:colOff>133350</xdr:colOff>
      <xdr:row>61</xdr:row>
      <xdr:rowOff>129963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130387</xdr:rowOff>
    </xdr:from>
    <xdr:to>
      <xdr:col>11</xdr:col>
      <xdr:colOff>82550</xdr:colOff>
      <xdr:row>63</xdr:row>
      <xdr:rowOff>60537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70714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[656,968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類似団体を上回っているが、主な要因は人件費である。これは主に空港管理及び保育所等を直営で運営していることによるものである。</a:t>
          </a:r>
          <a:endParaRPr lang="ja-JP" altLang="ja-JP" sz="1400">
            <a:effectLst/>
          </a:endParaRPr>
        </a:p>
        <a:p>
          <a:r>
            <a:rPr kumimoji="1" lang="ja-JP" altLang="ja-JP" sz="1100">
              <a:solidFill>
                <a:schemeClr val="dk1"/>
              </a:solidFill>
              <a:effectLst/>
              <a:latin typeface="+mn-lt"/>
              <a:ea typeface="+mn-ea"/>
              <a:cs typeface="+mn-cs"/>
            </a:rPr>
            <a:t>　今後も適正な人員配置及び経常経費の節減等によりコスト削減を図っていく方針である。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66078</xdr:rowOff>
    </xdr:from>
    <xdr:to>
      <xdr:col>23</xdr:col>
      <xdr:colOff>133350</xdr:colOff>
      <xdr:row>83</xdr:row>
      <xdr:rowOff>98738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96428"/>
          <a:ext cx="838200" cy="3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54008</xdr:rowOff>
    </xdr:from>
    <xdr:to>
      <xdr:col>19</xdr:col>
      <xdr:colOff>133350</xdr:colOff>
      <xdr:row>83</xdr:row>
      <xdr:rowOff>66078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84358"/>
          <a:ext cx="889000" cy="1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36827</xdr:rowOff>
    </xdr:from>
    <xdr:to>
      <xdr:col>15</xdr:col>
      <xdr:colOff>82550</xdr:colOff>
      <xdr:row>83</xdr:row>
      <xdr:rowOff>54008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67177"/>
          <a:ext cx="889000" cy="1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139001</xdr:rowOff>
    </xdr:from>
    <xdr:to>
      <xdr:col>11</xdr:col>
      <xdr:colOff>31750</xdr:colOff>
      <xdr:row>83</xdr:row>
      <xdr:rowOff>36827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97901"/>
          <a:ext cx="889000" cy="6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47938</xdr:rowOff>
    </xdr:from>
    <xdr:to>
      <xdr:col>23</xdr:col>
      <xdr:colOff>184150</xdr:colOff>
      <xdr:row>83</xdr:row>
      <xdr:rowOff>149538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7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20015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50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15278</xdr:rowOff>
    </xdr:from>
    <xdr:to>
      <xdr:col>19</xdr:col>
      <xdr:colOff>184150</xdr:colOff>
      <xdr:row>83</xdr:row>
      <xdr:rowOff>116878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4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101655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32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3208</xdr:rowOff>
    </xdr:from>
    <xdr:to>
      <xdr:col>15</xdr:col>
      <xdr:colOff>133350</xdr:colOff>
      <xdr:row>83</xdr:row>
      <xdr:rowOff>104808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3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89585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1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157477</xdr:rowOff>
    </xdr:from>
    <xdr:to>
      <xdr:col>11</xdr:col>
      <xdr:colOff>82550</xdr:colOff>
      <xdr:row>83</xdr:row>
      <xdr:rowOff>87627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1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72404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0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88201</xdr:rowOff>
    </xdr:from>
    <xdr:to>
      <xdr:col>7</xdr:col>
      <xdr:colOff>31750</xdr:colOff>
      <xdr:row>83</xdr:row>
      <xdr:rowOff>18351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4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3128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33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退職不補充の実施等により、類似団体平均を</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今後も給与体系及び職員数の徹底した適正管理に努める。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26670</xdr:rowOff>
    </xdr:from>
    <xdr:to>
      <xdr:col>81</xdr:col>
      <xdr:colOff>44450</xdr:colOff>
      <xdr:row>87</xdr:row>
      <xdr:rowOff>38736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942820"/>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119698</xdr:rowOff>
    </xdr:from>
    <xdr:to>
      <xdr:col>77</xdr:col>
      <xdr:colOff>44450</xdr:colOff>
      <xdr:row>87</xdr:row>
      <xdr:rowOff>26670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864398"/>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119698</xdr:rowOff>
    </xdr:from>
    <xdr:to>
      <xdr:col>72</xdr:col>
      <xdr:colOff>203200</xdr:colOff>
      <xdr:row>86</xdr:row>
      <xdr:rowOff>167957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864398"/>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167957</xdr:rowOff>
    </xdr:from>
    <xdr:to>
      <xdr:col>68</xdr:col>
      <xdr:colOff>152400</xdr:colOff>
      <xdr:row>86</xdr:row>
      <xdr:rowOff>167957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912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159386</xdr:rowOff>
    </xdr:from>
    <xdr:to>
      <xdr:col>81</xdr:col>
      <xdr:colOff>95250</xdr:colOff>
      <xdr:row>87</xdr:row>
      <xdr:rowOff>89536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131463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7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147320</xdr:rowOff>
    </xdr:from>
    <xdr:to>
      <xdr:col>77</xdr:col>
      <xdr:colOff>95250</xdr:colOff>
      <xdr:row>87</xdr:row>
      <xdr:rowOff>77470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68898</xdr:rowOff>
    </xdr:from>
    <xdr:to>
      <xdr:col>73</xdr:col>
      <xdr:colOff>44450</xdr:colOff>
      <xdr:row>86</xdr:row>
      <xdr:rowOff>170498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9225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58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117157</xdr:rowOff>
    </xdr:from>
    <xdr:to>
      <xdr:col>68</xdr:col>
      <xdr:colOff>203200</xdr:colOff>
      <xdr:row>87</xdr:row>
      <xdr:rowOff>47307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57484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57484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民間委託等の推進を図っているものの、空港管理や保育所等を直営で運営しているため、類似団体と比較すると施設運営に係る人員を多く配置しなければならないため、平均を上回っている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今後も定員管理の適正化を図る。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140018</xdr:rowOff>
    </xdr:from>
    <xdr:to>
      <xdr:col>81</xdr:col>
      <xdr:colOff>44450</xdr:colOff>
      <xdr:row>61</xdr:row>
      <xdr:rowOff>11399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427018"/>
          <a:ext cx="838200" cy="4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167767</xdr:rowOff>
    </xdr:from>
    <xdr:to>
      <xdr:col>77</xdr:col>
      <xdr:colOff>44450</xdr:colOff>
      <xdr:row>61</xdr:row>
      <xdr:rowOff>11399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54767"/>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147860</xdr:rowOff>
    </xdr:from>
    <xdr:to>
      <xdr:col>72</xdr:col>
      <xdr:colOff>203200</xdr:colOff>
      <xdr:row>60</xdr:row>
      <xdr:rowOff>167767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34860"/>
          <a:ext cx="8890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132477</xdr:rowOff>
    </xdr:from>
    <xdr:to>
      <xdr:col>68</xdr:col>
      <xdr:colOff>152400</xdr:colOff>
      <xdr:row>60</xdr:row>
      <xdr:rowOff>147860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19477"/>
          <a:ext cx="889000" cy="1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89218</xdr:rowOff>
    </xdr:from>
    <xdr:to>
      <xdr:col>81</xdr:col>
      <xdr:colOff>95250</xdr:colOff>
      <xdr:row>61</xdr:row>
      <xdr:rowOff>19368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61295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48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132049</xdr:rowOff>
    </xdr:from>
    <xdr:to>
      <xdr:col>77</xdr:col>
      <xdr:colOff>95250</xdr:colOff>
      <xdr:row>61</xdr:row>
      <xdr:rowOff>62199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1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46976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505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116967</xdr:rowOff>
    </xdr:from>
    <xdr:to>
      <xdr:col>73</xdr:col>
      <xdr:colOff>44450</xdr:colOff>
      <xdr:row>61</xdr:row>
      <xdr:rowOff>47117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0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31894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490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97060</xdr:rowOff>
    </xdr:from>
    <xdr:to>
      <xdr:col>68</xdr:col>
      <xdr:colOff>203200</xdr:colOff>
      <xdr:row>61</xdr:row>
      <xdr:rowOff>27210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8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11987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47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81677</xdr:rowOff>
    </xdr:from>
    <xdr:to>
      <xdr:col>64</xdr:col>
      <xdr:colOff>152400</xdr:colOff>
      <xdr:row>61</xdr:row>
      <xdr:rowOff>11827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6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168054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45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ポイント上回り、昨年度から</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がっている。今後も公共施設長寿命化事業等の施設整備により元利償還金の大幅な減少は無いが、緩やかに減少していくと見込まれる。地方債発行額を償還額以下に抑制するなどにより、引き続き水準を抑え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140970</xdr:rowOff>
    </xdr:from>
    <xdr:to>
      <xdr:col>81</xdr:col>
      <xdr:colOff>44450</xdr:colOff>
      <xdr:row>45</xdr:row>
      <xdr:rowOff>41910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68477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17780</xdr:rowOff>
    </xdr:from>
    <xdr:to>
      <xdr:col>77</xdr:col>
      <xdr:colOff>44450</xdr:colOff>
      <xdr:row>45</xdr:row>
      <xdr:rowOff>41910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7330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157056</xdr:rowOff>
    </xdr:from>
    <xdr:to>
      <xdr:col>72</xdr:col>
      <xdr:colOff>203200</xdr:colOff>
      <xdr:row>45</xdr:row>
      <xdr:rowOff>17780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7008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124883</xdr:rowOff>
    </xdr:from>
    <xdr:to>
      <xdr:col>68</xdr:col>
      <xdr:colOff>152400</xdr:colOff>
      <xdr:row>44</xdr:row>
      <xdr:rowOff>157056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6686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90170</xdr:rowOff>
    </xdr:from>
    <xdr:to>
      <xdr:col>81</xdr:col>
      <xdr:colOff>95250</xdr:colOff>
      <xdr:row>45</xdr:row>
      <xdr:rowOff>20320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62247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60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162560</xdr:rowOff>
    </xdr:from>
    <xdr:to>
      <xdr:col>77</xdr:col>
      <xdr:colOff>95250</xdr:colOff>
      <xdr:row>45</xdr:row>
      <xdr:rowOff>92710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77487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79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138430</xdr:rowOff>
    </xdr:from>
    <xdr:to>
      <xdr:col>73</xdr:col>
      <xdr:colOff>44450</xdr:colOff>
      <xdr:row>45</xdr:row>
      <xdr:rowOff>68580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53357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106256</xdr:rowOff>
    </xdr:from>
    <xdr:to>
      <xdr:col>68</xdr:col>
      <xdr:colOff>203200</xdr:colOff>
      <xdr:row>45</xdr:row>
      <xdr:rowOff>36406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21183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74083</xdr:rowOff>
    </xdr:from>
    <xdr:to>
      <xdr:col>64</xdr:col>
      <xdr:colOff>152400</xdr:colOff>
      <xdr:row>45</xdr:row>
      <xdr:rowOff>4233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160460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令和３年度</a:t>
          </a:r>
          <a:r>
            <a:rPr kumimoji="1" lang="ja-JP" altLang="ja-JP" sz="1100">
              <a:solidFill>
                <a:schemeClr val="dk1"/>
              </a:solidFill>
              <a:effectLst/>
              <a:latin typeface="+mn-lt"/>
              <a:ea typeface="+mn-ea"/>
              <a:cs typeface="+mn-cs"/>
            </a:rPr>
            <a:t>から引き続き算定なし（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ている。要因として既発債の償還終了による地方債現在高の減、基金残高の増があげられる。また、地方債発行額を公債費元金償還額以下に抑制している効果により、地方債残高は着実に減少しているものの、それに伴い基準財政需要額算入見込額も減少している。今後も地方債現在高の減少を計画的に進めるとともに、地方債発行額の抑制や行財政改革を推進し、引き続き水準を抑えるよう努める。</a:t>
          </a:r>
          <a:endParaRPr lang="ja-JP" altLang="ja-JP" sz="1400">
            <a:effectLst/>
          </a:endParaRPr>
        </a:p>
        <a:p>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50800</xdr:rowOff>
    </xdr:from>
    <xdr:to>
      <xdr:col>68</xdr:col>
      <xdr:colOff>152400</xdr:colOff>
      <xdr:row>15</xdr:row>
      <xdr:rowOff>58601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451100"/>
          <a:ext cx="8890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86377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7801</xdr:rowOff>
    </xdr:from>
    <xdr:to>
      <xdr:col>64</xdr:col>
      <xdr:colOff>152400</xdr:colOff>
      <xdr:row>15</xdr:row>
      <xdr:rowOff>109401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57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94178</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66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北海道利尻富士町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2,194
2,185
105.62
6,054,879
5,881,985
169,454
2,502,888
5,817,209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すると、人件費に係る経常収支比率は低くなっているが、要因としてゴミ処理業務や消防業務等を一部事務組合で行っていることがある一方、空港管理や保育所等を直営で運営していることから、人口１人当たりの決算額では類似団体平均を上回っている状況であり、今後はこれらも含めた人件費関係全般について、適正化を図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24130</xdr:rowOff>
    </xdr:from>
    <xdr:to>
      <xdr:col>24</xdr:col>
      <xdr:colOff>25400</xdr:colOff>
      <xdr:row>35</xdr:row>
      <xdr:rowOff>33274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248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24130</xdr:rowOff>
    </xdr:from>
    <xdr:to>
      <xdr:col>19</xdr:col>
      <xdr:colOff>187325</xdr:colOff>
      <xdr:row>35</xdr:row>
      <xdr:rowOff>33274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0248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168148</xdr:rowOff>
    </xdr:from>
    <xdr:to>
      <xdr:col>15</xdr:col>
      <xdr:colOff>98425</xdr:colOff>
      <xdr:row>35</xdr:row>
      <xdr:rowOff>33274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9974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168148</xdr:rowOff>
    </xdr:from>
    <xdr:to>
      <xdr:col>11</xdr:col>
      <xdr:colOff>9525</xdr:colOff>
      <xdr:row>35</xdr:row>
      <xdr:rowOff>56134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9974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153924</xdr:rowOff>
    </xdr:from>
    <xdr:to>
      <xdr:col>24</xdr:col>
      <xdr:colOff>76200</xdr:colOff>
      <xdr:row>35</xdr:row>
      <xdr:rowOff>84074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170451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2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144780</xdr:rowOff>
    </xdr:from>
    <xdr:to>
      <xdr:col>20</xdr:col>
      <xdr:colOff>38100</xdr:colOff>
      <xdr:row>35</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85107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153924</xdr:rowOff>
    </xdr:from>
    <xdr:to>
      <xdr:col>15</xdr:col>
      <xdr:colOff>149225</xdr:colOff>
      <xdr:row>35</xdr:row>
      <xdr:rowOff>84074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94251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117348</xdr:rowOff>
    </xdr:from>
    <xdr:to>
      <xdr:col>11</xdr:col>
      <xdr:colOff>60325</xdr:colOff>
      <xdr:row>35</xdr:row>
      <xdr:rowOff>47498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57675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5334</xdr:rowOff>
    </xdr:from>
    <xdr:to>
      <xdr:col>6</xdr:col>
      <xdr:colOff>171450</xdr:colOff>
      <xdr:row>35</xdr:row>
      <xdr:rowOff>106934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117111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類似団体を下回っているが、物価の上昇、電気料金の引き上げ等により年々上昇傾向にあるため、今後も経常経費の節減を徹底し、上昇の抑制を図る。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40132</xdr:rowOff>
    </xdr:from>
    <xdr:to>
      <xdr:col>82</xdr:col>
      <xdr:colOff>107950</xdr:colOff>
      <xdr:row>16</xdr:row>
      <xdr:rowOff>67564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7833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21844</xdr:rowOff>
    </xdr:from>
    <xdr:to>
      <xdr:col>78</xdr:col>
      <xdr:colOff>69850</xdr:colOff>
      <xdr:row>16</xdr:row>
      <xdr:rowOff>67564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7650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xdr:rowOff>
    </xdr:from>
    <xdr:to>
      <xdr:col>73</xdr:col>
      <xdr:colOff>180975</xdr:colOff>
      <xdr:row>16</xdr:row>
      <xdr:rowOff>21844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408428"/>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xdr:rowOff>
    </xdr:from>
    <xdr:to>
      <xdr:col>69</xdr:col>
      <xdr:colOff>92075</xdr:colOff>
      <xdr:row>16</xdr:row>
      <xdr:rowOff>117856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408428"/>
          <a:ext cx="889000" cy="45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160782</xdr:rowOff>
    </xdr:from>
    <xdr:to>
      <xdr:col>82</xdr:col>
      <xdr:colOff>158750</xdr:colOff>
      <xdr:row>16</xdr:row>
      <xdr:rowOff>90932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5859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5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xdr:rowOff>
    </xdr:from>
    <xdr:to>
      <xdr:col>78</xdr:col>
      <xdr:colOff>120650</xdr:colOff>
      <xdr:row>16</xdr:row>
      <xdr:rowOff>118364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128541</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2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142494</xdr:rowOff>
    </xdr:from>
    <xdr:to>
      <xdr:col>74</xdr:col>
      <xdr:colOff>31750</xdr:colOff>
      <xdr:row>16</xdr:row>
      <xdr:rowOff>72644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82821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128778</xdr:rowOff>
    </xdr:from>
    <xdr:to>
      <xdr:col>69</xdr:col>
      <xdr:colOff>142875</xdr:colOff>
      <xdr:row>14</xdr:row>
      <xdr:rowOff>58928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69105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12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67056</xdr:rowOff>
    </xdr:from>
    <xdr:to>
      <xdr:col>65</xdr:col>
      <xdr:colOff>53975</xdr:colOff>
      <xdr:row>16</xdr:row>
      <xdr:rowOff>168656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7383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類似団体平均を下回っており、今後も扶助費支出の決定には、適正な管理を徹底する。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347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165100</xdr:rowOff>
    </xdr:from>
    <xdr:to>
      <xdr:col>19</xdr:col>
      <xdr:colOff>187325</xdr:colOff>
      <xdr:row>54</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0805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165100</xdr:rowOff>
    </xdr:from>
    <xdr:to>
      <xdr:col>15</xdr:col>
      <xdr:colOff>98425</xdr:colOff>
      <xdr:row>54</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0805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114300</xdr:rowOff>
    </xdr:from>
    <xdr:to>
      <xdr:col>15</xdr:col>
      <xdr:colOff>149225</xdr:colOff>
      <xdr:row>53</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54627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年度」は除排雪経費等の維持補修費増加、特養建設事業による繰出金の増により類似団体を</a:t>
          </a:r>
          <a:r>
            <a:rPr kumimoji="1" lang="en-US" altLang="ja-JP" sz="1000">
              <a:solidFill>
                <a:schemeClr val="dk1"/>
              </a:solidFill>
              <a:effectLst/>
              <a:latin typeface="+mn-lt"/>
              <a:ea typeface="+mn-ea"/>
              <a:cs typeface="+mn-cs"/>
            </a:rPr>
            <a:t>5.6</a:t>
          </a:r>
          <a:r>
            <a:rPr kumimoji="1" lang="ja-JP" altLang="ja-JP" sz="1000">
              <a:solidFill>
                <a:schemeClr val="dk1"/>
              </a:solidFill>
              <a:effectLst/>
              <a:latin typeface="+mn-lt"/>
              <a:ea typeface="+mn-ea"/>
              <a:cs typeface="+mn-cs"/>
            </a:rPr>
            <a:t>ポイント上回った。</a:t>
          </a:r>
          <a:r>
            <a:rPr kumimoji="1" lang="en-US" altLang="ja-JP" sz="1000">
              <a:solidFill>
                <a:schemeClr val="dk1"/>
              </a:solidFill>
              <a:effectLst/>
              <a:latin typeface="+mn-lt"/>
              <a:ea typeface="+mn-ea"/>
              <a:cs typeface="+mn-cs"/>
            </a:rPr>
            <a:t>R3</a:t>
          </a:r>
          <a:r>
            <a:rPr kumimoji="1" lang="ja-JP" altLang="ja-JP" sz="1000">
              <a:solidFill>
                <a:schemeClr val="dk1"/>
              </a:solidFill>
              <a:effectLst/>
              <a:latin typeface="+mn-lt"/>
              <a:ea typeface="+mn-ea"/>
              <a:cs typeface="+mn-cs"/>
            </a:rPr>
            <a:t>は、公営企業への赤字補填的な繰出金により増加傾向にあったが、各公営企業の経費節減、地方債の活用による繰出金の削減等により減少傾向に転じ、類似団体より下回っている。</a:t>
          </a:r>
          <a:r>
            <a:rPr kumimoji="1" lang="en-US" altLang="ja-JP" sz="1000">
              <a:solidFill>
                <a:schemeClr val="dk1"/>
              </a:solidFill>
              <a:effectLst/>
              <a:latin typeface="+mn-lt"/>
              <a:ea typeface="+mn-ea"/>
              <a:cs typeface="+mn-cs"/>
            </a:rPr>
            <a:t>R4</a:t>
          </a:r>
          <a:r>
            <a:rPr kumimoji="1" lang="ja-JP" altLang="ja-JP" sz="1000">
              <a:solidFill>
                <a:schemeClr val="dk1"/>
              </a:solidFill>
              <a:effectLst/>
              <a:latin typeface="+mn-lt"/>
              <a:ea typeface="+mn-ea"/>
              <a:cs typeface="+mn-cs"/>
            </a:rPr>
            <a:t>は若干維持補修費等増加したが、類似団体を</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ポイント下回っている。</a:t>
          </a:r>
          <a:r>
            <a:rPr kumimoji="1" lang="ja-JP" altLang="en-US" sz="1000">
              <a:solidFill>
                <a:schemeClr val="dk1"/>
              </a:solidFill>
              <a:effectLst/>
              <a:latin typeface="+mn-lt"/>
              <a:ea typeface="+mn-ea"/>
              <a:cs typeface="+mn-cs"/>
            </a:rPr>
            <a:t>Ｒ</a:t>
          </a:r>
          <a:r>
            <a:rPr kumimoji="1" lang="en-US" altLang="ja-JP" sz="1000">
              <a:solidFill>
                <a:schemeClr val="dk1"/>
              </a:solidFill>
              <a:effectLst/>
              <a:latin typeface="+mn-lt"/>
              <a:ea typeface="+mn-ea"/>
              <a:cs typeface="+mn-cs"/>
            </a:rPr>
            <a:t>5</a:t>
          </a:r>
          <a:r>
            <a:rPr kumimoji="1" lang="ja-JP" altLang="en-US" sz="1000">
              <a:solidFill>
                <a:schemeClr val="dk1"/>
              </a:solidFill>
              <a:effectLst/>
              <a:latin typeface="+mn-lt"/>
              <a:ea typeface="+mn-ea"/>
              <a:cs typeface="+mn-cs"/>
            </a:rPr>
            <a:t>は類似団体を</a:t>
          </a:r>
          <a:r>
            <a:rPr kumimoji="1" lang="en-US" altLang="ja-JP" sz="1000">
              <a:solidFill>
                <a:schemeClr val="dk1"/>
              </a:solidFill>
              <a:effectLst/>
              <a:latin typeface="+mn-lt"/>
              <a:ea typeface="+mn-ea"/>
              <a:cs typeface="+mn-cs"/>
            </a:rPr>
            <a:t>2.1</a:t>
          </a:r>
          <a:r>
            <a:rPr kumimoji="1" lang="ja-JP" altLang="en-US" sz="1000">
              <a:solidFill>
                <a:schemeClr val="dk1"/>
              </a:solidFill>
              <a:effectLst/>
              <a:latin typeface="+mn-lt"/>
              <a:ea typeface="+mn-ea"/>
              <a:cs typeface="+mn-cs"/>
            </a:rPr>
            <a:t>ポイント上回っており、公営企業の赤字補填的な繰出金が増加したため。</a:t>
          </a:r>
          <a:r>
            <a:rPr kumimoji="1" lang="ja-JP" altLang="ja-JP" sz="1000">
              <a:solidFill>
                <a:schemeClr val="dk1"/>
              </a:solidFill>
              <a:effectLst/>
              <a:latin typeface="+mn-lt"/>
              <a:ea typeface="+mn-ea"/>
              <a:cs typeface="+mn-cs"/>
            </a:rPr>
            <a:t>今後も経常経費の抑制に努め、財政の健全化に努める。</a:t>
          </a:r>
          <a:endParaRPr lang="ja-JP" altLang="ja-JP" sz="1100">
            <a:effectLst/>
          </a:endParaRPr>
        </a:p>
        <a:p>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115570</xdr:rowOff>
    </xdr:from>
    <xdr:to>
      <xdr:col>82</xdr:col>
      <xdr:colOff>107950</xdr:colOff>
      <xdr:row>58</xdr:row>
      <xdr:rowOff>41275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716770"/>
          <a:ext cx="8382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46990</xdr:rowOff>
    </xdr:from>
    <xdr:to>
      <xdr:col>78</xdr:col>
      <xdr:colOff>69850</xdr:colOff>
      <xdr:row>56</xdr:row>
      <xdr:rowOff>115570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6481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46990</xdr:rowOff>
    </xdr:from>
    <xdr:to>
      <xdr:col>73</xdr:col>
      <xdr:colOff>180975</xdr:colOff>
      <xdr:row>59</xdr:row>
      <xdr:rowOff>121285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648190"/>
          <a:ext cx="889000" cy="58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59</xdr:row>
      <xdr:rowOff>121285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9705340"/>
          <a:ext cx="889000" cy="53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161925</xdr:rowOff>
    </xdr:from>
    <xdr:to>
      <xdr:col>82</xdr:col>
      <xdr:colOff>158750</xdr:colOff>
      <xdr:row>58</xdr:row>
      <xdr:rowOff>92075</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134002</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64770</xdr:rowOff>
    </xdr:from>
    <xdr:to>
      <xdr:col>78</xdr:col>
      <xdr:colOff>120650</xdr:colOff>
      <xdr:row>56</xdr:row>
      <xdr:rowOff>166370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6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5097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34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167640</xdr:rowOff>
    </xdr:from>
    <xdr:to>
      <xdr:col>74</xdr:col>
      <xdr:colOff>31750</xdr:colOff>
      <xdr:row>56</xdr:row>
      <xdr:rowOff>97790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59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107967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36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70485</xdr:rowOff>
    </xdr:from>
    <xdr:to>
      <xdr:col>69</xdr:col>
      <xdr:colOff>142875</xdr:colOff>
      <xdr:row>60</xdr:row>
      <xdr:rowOff>635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1018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156862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27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ポイント上回っているが、これはゴミ処理、消防事務及び学校給食を一部事務組合により実施しているため負担金が多額になっているためである。</a:t>
          </a:r>
          <a:endParaRPr lang="ja-JP" altLang="ja-JP" sz="1400">
            <a:effectLst/>
          </a:endParaRPr>
        </a:p>
        <a:p>
          <a:r>
            <a:rPr kumimoji="1" lang="ja-JP" altLang="ja-JP" sz="1100">
              <a:solidFill>
                <a:schemeClr val="dk1"/>
              </a:solidFill>
              <a:effectLst/>
              <a:latin typeface="+mn-lt"/>
              <a:ea typeface="+mn-ea"/>
              <a:cs typeface="+mn-cs"/>
            </a:rPr>
            <a:t>　今後も町同様、一部事務組合においても財政の健全化に努める。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37</xdr:row>
      <xdr:rowOff>92710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5671800" y="639521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37</xdr:row>
      <xdr:rowOff>92710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3952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51562</xdr:rowOff>
    </xdr:from>
    <xdr:to>
      <xdr:col>73</xdr:col>
      <xdr:colOff>180975</xdr:colOff>
      <xdr:row>37</xdr:row>
      <xdr:rowOff>110998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3952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110998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004800" y="64272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144289</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xdr:rowOff>
    </xdr:from>
    <xdr:to>
      <xdr:col>74</xdr:col>
      <xdr:colOff>31750</xdr:colOff>
      <xdr:row>37</xdr:row>
      <xdr:rowOff>102362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60198</xdr:rowOff>
    </xdr:from>
    <xdr:to>
      <xdr:col>69</xdr:col>
      <xdr:colOff>142875</xdr:colOff>
      <xdr:row>37</xdr:row>
      <xdr:rowOff>161798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146575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近年、大型建設事業が集中した影響により、地方債元利償還が増加していることから、類似団体平均を</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上回っている。要因としては、償還期限の短い過疎債、辺地債を利用しているため償還額が多額になっているためである。今後も地方債発行額が償還額を超えないよう発行額の抑制を図ることはもとより、交付税措置のある起債を積極的に活用するなど、財政の安定化を図ることとし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78</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340080"/>
          <a:ext cx="8382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92711</xdr:rowOff>
    </xdr:from>
    <xdr:to>
      <xdr:col>19</xdr:col>
      <xdr:colOff>187325</xdr:colOff>
      <xdr:row>78</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098800" y="134658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107950</xdr:rowOff>
    </xdr:from>
    <xdr:to>
      <xdr:col>15</xdr:col>
      <xdr:colOff>98425</xdr:colOff>
      <xdr:row>79</xdr:row>
      <xdr:rowOff>39370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48105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5080</xdr:rowOff>
    </xdr:from>
    <xdr:to>
      <xdr:col>11</xdr:col>
      <xdr:colOff>9525</xdr:colOff>
      <xdr:row>79</xdr:row>
      <xdr:rowOff>39370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35496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41911</xdr:rowOff>
    </xdr:from>
    <xdr:to>
      <xdr:col>20</xdr:col>
      <xdr:colOff>38100</xdr:colOff>
      <xdr:row>78</xdr:row>
      <xdr:rowOff>143511</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128288</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50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57150</xdr:rowOff>
    </xdr:from>
    <xdr:to>
      <xdr:col>15</xdr:col>
      <xdr:colOff>149225</xdr:colOff>
      <xdr:row>78</xdr:row>
      <xdr:rowOff>158750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143527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160020</xdr:rowOff>
    </xdr:from>
    <xdr:to>
      <xdr:col>11</xdr:col>
      <xdr:colOff>60325</xdr:colOff>
      <xdr:row>79</xdr:row>
      <xdr:rowOff>90170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74947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125730</xdr:rowOff>
    </xdr:from>
    <xdr:to>
      <xdr:col>6</xdr:col>
      <xdr:colOff>171450</xdr:colOff>
      <xdr:row>79</xdr:row>
      <xdr:rowOff>55880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40657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ポイント下回っており、主な要因は普通建設事業によるものである。（</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では</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ポイントの増加普通建設事業費の増加によるもの。）</a:t>
          </a:r>
          <a:endParaRPr lang="ja-JP" altLang="ja-JP" sz="1400">
            <a:effectLst/>
          </a:endParaRPr>
        </a:p>
        <a:p>
          <a:r>
            <a:rPr kumimoji="1" lang="ja-JP" altLang="ja-JP" sz="1100">
              <a:solidFill>
                <a:schemeClr val="dk1"/>
              </a:solidFill>
              <a:effectLst/>
              <a:latin typeface="+mn-lt"/>
              <a:ea typeface="+mn-ea"/>
              <a:cs typeface="+mn-cs"/>
            </a:rPr>
            <a:t>　今後も、実質公債費比率等を勘案し、適正な事業の執行に努める。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123190</xdr:rowOff>
    </xdr:from>
    <xdr:to>
      <xdr:col>82</xdr:col>
      <xdr:colOff>107950</xdr:colOff>
      <xdr:row>76</xdr:row>
      <xdr:rowOff>81280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29819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130810</xdr:rowOff>
    </xdr:from>
    <xdr:to>
      <xdr:col>78</xdr:col>
      <xdr:colOff>69850</xdr:colOff>
      <xdr:row>75</xdr:row>
      <xdr:rowOff>123190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281811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130810</xdr:rowOff>
    </xdr:from>
    <xdr:to>
      <xdr:col>73</xdr:col>
      <xdr:colOff>180975</xdr:colOff>
      <xdr:row>75</xdr:row>
      <xdr:rowOff>115570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281811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75</xdr:row>
      <xdr:rowOff>168911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29743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47007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72390</xdr:rowOff>
    </xdr:from>
    <xdr:to>
      <xdr:col>78</xdr:col>
      <xdr:colOff>120650</xdr:colOff>
      <xdr:row>76</xdr:row>
      <xdr:rowOff>2539</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12717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80010</xdr:rowOff>
    </xdr:from>
    <xdr:to>
      <xdr:col>74</xdr:col>
      <xdr:colOff>31750</xdr:colOff>
      <xdr:row>75</xdr:row>
      <xdr:rowOff>10160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20337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北海道利尻富士町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105550</xdr:rowOff>
    </xdr:from>
    <xdr:to>
      <xdr:col>29</xdr:col>
      <xdr:colOff>127000</xdr:colOff>
      <xdr:row>15</xdr:row>
      <xdr:rowOff>147330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724925"/>
          <a:ext cx="647700" cy="41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147330</xdr:rowOff>
    </xdr:from>
    <xdr:to>
      <xdr:col>26</xdr:col>
      <xdr:colOff>50800</xdr:colOff>
      <xdr:row>16</xdr:row>
      <xdr:rowOff>18947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766705"/>
          <a:ext cx="698500" cy="43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18947</xdr:rowOff>
    </xdr:from>
    <xdr:to>
      <xdr:col>22</xdr:col>
      <xdr:colOff>114300</xdr:colOff>
      <xdr:row>16</xdr:row>
      <xdr:rowOff>31780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809772"/>
          <a:ext cx="698500" cy="12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31780</xdr:rowOff>
    </xdr:from>
    <xdr:to>
      <xdr:col>18</xdr:col>
      <xdr:colOff>177800</xdr:colOff>
      <xdr:row>16</xdr:row>
      <xdr:rowOff>83650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822605"/>
          <a:ext cx="698500" cy="51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54750</xdr:rowOff>
    </xdr:from>
    <xdr:to>
      <xdr:col>29</xdr:col>
      <xdr:colOff>177800</xdr:colOff>
      <xdr:row>15</xdr:row>
      <xdr:rowOff>156350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674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71277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51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96530</xdr:rowOff>
    </xdr:from>
    <xdr:to>
      <xdr:col>26</xdr:col>
      <xdr:colOff>101600</xdr:colOff>
      <xdr:row>16</xdr:row>
      <xdr:rowOff>26680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715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36857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484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139597</xdr:rowOff>
    </xdr:from>
    <xdr:to>
      <xdr:col>22</xdr:col>
      <xdr:colOff>165100</xdr:colOff>
      <xdr:row>16</xdr:row>
      <xdr:rowOff>69747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758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79924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52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152430</xdr:rowOff>
    </xdr:from>
    <xdr:to>
      <xdr:col>19</xdr:col>
      <xdr:colOff>38100</xdr:colOff>
      <xdr:row>16</xdr:row>
      <xdr:rowOff>82580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771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92757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540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32850</xdr:rowOff>
    </xdr:from>
    <xdr:to>
      <xdr:col>15</xdr:col>
      <xdr:colOff>101600</xdr:colOff>
      <xdr:row>16</xdr:row>
      <xdr:rowOff>134450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823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144627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59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204303</xdr:rowOff>
    </xdr:from>
    <xdr:to>
      <xdr:col>29</xdr:col>
      <xdr:colOff>127000</xdr:colOff>
      <xdr:row>34</xdr:row>
      <xdr:rowOff>262455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471753"/>
          <a:ext cx="647700" cy="58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61372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71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147474</xdr:rowOff>
    </xdr:from>
    <xdr:to>
      <xdr:col>26</xdr:col>
      <xdr:colOff>50800</xdr:colOff>
      <xdr:row>34</xdr:row>
      <xdr:rowOff>204303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414924"/>
          <a:ext cx="698500" cy="56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147474</xdr:rowOff>
    </xdr:from>
    <xdr:to>
      <xdr:col>22</xdr:col>
      <xdr:colOff>114300</xdr:colOff>
      <xdr:row>34</xdr:row>
      <xdr:rowOff>224557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414924"/>
          <a:ext cx="698500" cy="77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224557</xdr:rowOff>
    </xdr:from>
    <xdr:to>
      <xdr:col>18</xdr:col>
      <xdr:colOff>177800</xdr:colOff>
      <xdr:row>34</xdr:row>
      <xdr:rowOff>313867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492007"/>
          <a:ext cx="698500" cy="89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211655</xdr:rowOff>
    </xdr:from>
    <xdr:to>
      <xdr:col>29</xdr:col>
      <xdr:colOff>177800</xdr:colOff>
      <xdr:row>34</xdr:row>
      <xdr:rowOff>313255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479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56732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32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153503</xdr:rowOff>
    </xdr:from>
    <xdr:to>
      <xdr:col>26</xdr:col>
      <xdr:colOff>101600</xdr:colOff>
      <xdr:row>34</xdr:row>
      <xdr:rowOff>255104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42095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265280</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189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96674</xdr:rowOff>
    </xdr:from>
    <xdr:to>
      <xdr:col>22</xdr:col>
      <xdr:colOff>165100</xdr:colOff>
      <xdr:row>34</xdr:row>
      <xdr:rowOff>198274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364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208451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13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173757</xdr:rowOff>
    </xdr:from>
    <xdr:to>
      <xdr:col>19</xdr:col>
      <xdr:colOff>38100</xdr:colOff>
      <xdr:row>34</xdr:row>
      <xdr:rowOff>275357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441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285534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21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263067</xdr:rowOff>
    </xdr:from>
    <xdr:to>
      <xdr:col>15</xdr:col>
      <xdr:colOff>101600</xdr:colOff>
      <xdr:row>35</xdr:row>
      <xdr:rowOff>21767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530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31944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29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北海道利尻富士町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2,194
2,185
105.62
6,054,879
5,881,985
169,454
2,502,888
5,817,209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53051</xdr:rowOff>
    </xdr:from>
    <xdr:to>
      <xdr:col>24</xdr:col>
      <xdr:colOff>63500</xdr:colOff>
      <xdr:row>36</xdr:row>
      <xdr:rowOff>53070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25251"/>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51434</xdr:rowOff>
    </xdr:from>
    <xdr:to>
      <xdr:col>19</xdr:col>
      <xdr:colOff>177800</xdr:colOff>
      <xdr:row>36</xdr:row>
      <xdr:rowOff>53070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223634"/>
          <a:ext cx="889000" cy="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51434</xdr:rowOff>
    </xdr:from>
    <xdr:to>
      <xdr:col>15</xdr:col>
      <xdr:colOff>50800</xdr:colOff>
      <xdr:row>36</xdr:row>
      <xdr:rowOff>67159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23634"/>
          <a:ext cx="889000" cy="1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67159</xdr:rowOff>
    </xdr:from>
    <xdr:to>
      <xdr:col>10</xdr:col>
      <xdr:colOff>114300</xdr:colOff>
      <xdr:row>36</xdr:row>
      <xdr:rowOff>118057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39359"/>
          <a:ext cx="889000" cy="5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2251</xdr:rowOff>
    </xdr:from>
    <xdr:to>
      <xdr:col>24</xdr:col>
      <xdr:colOff>114300</xdr:colOff>
      <xdr:row>36</xdr:row>
      <xdr:rowOff>103851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7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25128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2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2270</xdr:rowOff>
    </xdr:from>
    <xdr:to>
      <xdr:col>20</xdr:col>
      <xdr:colOff>38100</xdr:colOff>
      <xdr:row>36</xdr:row>
      <xdr:rowOff>103870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7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120397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49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634</xdr:rowOff>
    </xdr:from>
    <xdr:to>
      <xdr:col>15</xdr:col>
      <xdr:colOff>101600</xdr:colOff>
      <xdr:row>36</xdr:row>
      <xdr:rowOff>102234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7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118761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4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16359</xdr:rowOff>
    </xdr:from>
    <xdr:to>
      <xdr:col>10</xdr:col>
      <xdr:colOff>165100</xdr:colOff>
      <xdr:row>36</xdr:row>
      <xdr:rowOff>117959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8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134486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6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67257</xdr:rowOff>
    </xdr:from>
    <xdr:to>
      <xdr:col>6</xdr:col>
      <xdr:colOff>38100</xdr:colOff>
      <xdr:row>36</xdr:row>
      <xdr:rowOff>168857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3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13934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1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9067</xdr:rowOff>
    </xdr:from>
    <xdr:to>
      <xdr:col>24</xdr:col>
      <xdr:colOff>63500</xdr:colOff>
      <xdr:row>57</xdr:row>
      <xdr:rowOff>10941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81717"/>
          <a:ext cx="8382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10941</xdr:rowOff>
    </xdr:from>
    <xdr:to>
      <xdr:col>19</xdr:col>
      <xdr:colOff>177800</xdr:colOff>
      <xdr:row>57</xdr:row>
      <xdr:rowOff>52798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83591"/>
          <a:ext cx="889000" cy="4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52798</xdr:rowOff>
    </xdr:from>
    <xdr:to>
      <xdr:col>15</xdr:col>
      <xdr:colOff>50800</xdr:colOff>
      <xdr:row>57</xdr:row>
      <xdr:rowOff>62235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25448"/>
          <a:ext cx="889000" cy="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62235</xdr:rowOff>
    </xdr:from>
    <xdr:to>
      <xdr:col>10</xdr:col>
      <xdr:colOff>114300</xdr:colOff>
      <xdr:row>57</xdr:row>
      <xdr:rowOff>93835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34885"/>
          <a:ext cx="889000" cy="3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129717</xdr:rowOff>
    </xdr:from>
    <xdr:to>
      <xdr:col>24</xdr:col>
      <xdr:colOff>114300</xdr:colOff>
      <xdr:row>57</xdr:row>
      <xdr:rowOff>59867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3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152594</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8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131591</xdr:rowOff>
    </xdr:from>
    <xdr:to>
      <xdr:col>20</xdr:col>
      <xdr:colOff>38100</xdr:colOff>
      <xdr:row>57</xdr:row>
      <xdr:rowOff>61741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3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78268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0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1998</xdr:rowOff>
    </xdr:from>
    <xdr:to>
      <xdr:col>15</xdr:col>
      <xdr:colOff>101600</xdr:colOff>
      <xdr:row>57</xdr:row>
      <xdr:rowOff>103598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7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120125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4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11435</xdr:rowOff>
    </xdr:from>
    <xdr:to>
      <xdr:col>10</xdr:col>
      <xdr:colOff>165100</xdr:colOff>
      <xdr:row>57</xdr:row>
      <xdr:rowOff>113035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8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129562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59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43035</xdr:rowOff>
    </xdr:from>
    <xdr:to>
      <xdr:col>6</xdr:col>
      <xdr:colOff>38100</xdr:colOff>
      <xdr:row>57</xdr:row>
      <xdr:rowOff>144635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161162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11185</xdr:rowOff>
    </xdr:from>
    <xdr:to>
      <xdr:col>24</xdr:col>
      <xdr:colOff>63500</xdr:colOff>
      <xdr:row>76</xdr:row>
      <xdr:rowOff>155104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41385"/>
          <a:ext cx="838200" cy="14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54909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6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63060</xdr:rowOff>
    </xdr:from>
    <xdr:to>
      <xdr:col>19</xdr:col>
      <xdr:colOff>177800</xdr:colOff>
      <xdr:row>76</xdr:row>
      <xdr:rowOff>155104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093260"/>
          <a:ext cx="889000" cy="9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63060</xdr:rowOff>
    </xdr:from>
    <xdr:to>
      <xdr:col>15</xdr:col>
      <xdr:colOff>50800</xdr:colOff>
      <xdr:row>76</xdr:row>
      <xdr:rowOff>91886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093260"/>
          <a:ext cx="889000" cy="2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14026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91886</xdr:rowOff>
    </xdr:from>
    <xdr:to>
      <xdr:col>10</xdr:col>
      <xdr:colOff>114300</xdr:colOff>
      <xdr:row>77</xdr:row>
      <xdr:rowOff>72949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22086"/>
          <a:ext cx="889000" cy="15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32109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67812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4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131835</xdr:rowOff>
    </xdr:from>
    <xdr:to>
      <xdr:col>24</xdr:col>
      <xdr:colOff>114300</xdr:colOff>
      <xdr:row>76</xdr:row>
      <xdr:rowOff>61985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9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154712</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42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104304</xdr:rowOff>
    </xdr:from>
    <xdr:to>
      <xdr:col>20</xdr:col>
      <xdr:colOff>38100</xdr:colOff>
      <xdr:row>77</xdr:row>
      <xdr:rowOff>34454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3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50980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0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12260</xdr:rowOff>
    </xdr:from>
    <xdr:to>
      <xdr:col>15</xdr:col>
      <xdr:colOff>101600</xdr:colOff>
      <xdr:row>76</xdr:row>
      <xdr:rowOff>113860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4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130387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81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41086</xdr:rowOff>
    </xdr:from>
    <xdr:to>
      <xdr:col>10</xdr:col>
      <xdr:colOff>165100</xdr:colOff>
      <xdr:row>76</xdr:row>
      <xdr:rowOff>142686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7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159213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84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22149</xdr:rowOff>
    </xdr:from>
    <xdr:to>
      <xdr:col>6</xdr:col>
      <xdr:colOff>38100</xdr:colOff>
      <xdr:row>77</xdr:row>
      <xdr:rowOff>123749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2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140276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9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150726</xdr:rowOff>
    </xdr:from>
    <xdr:to>
      <xdr:col>24</xdr:col>
      <xdr:colOff>63500</xdr:colOff>
      <xdr:row>96</xdr:row>
      <xdr:rowOff>17255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438476"/>
          <a:ext cx="838200" cy="3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141239</xdr:rowOff>
    </xdr:from>
    <xdr:to>
      <xdr:col>19</xdr:col>
      <xdr:colOff>177800</xdr:colOff>
      <xdr:row>95</xdr:row>
      <xdr:rowOff>150726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428989"/>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141239</xdr:rowOff>
    </xdr:from>
    <xdr:to>
      <xdr:col>15</xdr:col>
      <xdr:colOff>50800</xdr:colOff>
      <xdr:row>97</xdr:row>
      <xdr:rowOff>48366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28989"/>
          <a:ext cx="889000" cy="25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48366</xdr:rowOff>
    </xdr:from>
    <xdr:to>
      <xdr:col>10</xdr:col>
      <xdr:colOff>114300</xdr:colOff>
      <xdr:row>97</xdr:row>
      <xdr:rowOff>53389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79016"/>
          <a:ext cx="889000" cy="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137905</xdr:rowOff>
    </xdr:from>
    <xdr:to>
      <xdr:col>24</xdr:col>
      <xdr:colOff>114300</xdr:colOff>
      <xdr:row>96</xdr:row>
      <xdr:rowOff>68055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2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116332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0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99926</xdr:rowOff>
    </xdr:from>
    <xdr:to>
      <xdr:col>20</xdr:col>
      <xdr:colOff>38100</xdr:colOff>
      <xdr:row>96</xdr:row>
      <xdr:rowOff>30076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8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21203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8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90439</xdr:rowOff>
    </xdr:from>
    <xdr:to>
      <xdr:col>15</xdr:col>
      <xdr:colOff>101600</xdr:colOff>
      <xdr:row>96</xdr:row>
      <xdr:rowOff>20589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7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11716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47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169016</xdr:rowOff>
    </xdr:from>
    <xdr:to>
      <xdr:col>10</xdr:col>
      <xdr:colOff>165100</xdr:colOff>
      <xdr:row>97</xdr:row>
      <xdr:rowOff>99166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2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90293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2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2589</xdr:rowOff>
    </xdr:from>
    <xdr:to>
      <xdr:col>6</xdr:col>
      <xdr:colOff>38100</xdr:colOff>
      <xdr:row>97</xdr:row>
      <xdr:rowOff>104189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3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95316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2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65369</xdr:rowOff>
    </xdr:from>
    <xdr:to>
      <xdr:col>55</xdr:col>
      <xdr:colOff>0</xdr:colOff>
      <xdr:row>34</xdr:row>
      <xdr:rowOff>66618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894669"/>
          <a:ext cx="838200" cy="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66618</xdr:rowOff>
    </xdr:from>
    <xdr:to>
      <xdr:col>50</xdr:col>
      <xdr:colOff>114300</xdr:colOff>
      <xdr:row>34</xdr:row>
      <xdr:rowOff>84703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895918"/>
          <a:ext cx="889000" cy="1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127523</xdr:rowOff>
    </xdr:from>
    <xdr:to>
      <xdr:col>45</xdr:col>
      <xdr:colOff>177800</xdr:colOff>
      <xdr:row>34</xdr:row>
      <xdr:rowOff>84703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785373"/>
          <a:ext cx="889000" cy="12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127523</xdr:rowOff>
    </xdr:from>
    <xdr:to>
      <xdr:col>41</xdr:col>
      <xdr:colOff>50800</xdr:colOff>
      <xdr:row>35</xdr:row>
      <xdr:rowOff>165215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785373"/>
          <a:ext cx="889000" cy="38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14569</xdr:rowOff>
    </xdr:from>
    <xdr:to>
      <xdr:col>55</xdr:col>
      <xdr:colOff>50800</xdr:colOff>
      <xdr:row>34</xdr:row>
      <xdr:rowOff>116169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8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37446</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69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15818</xdr:rowOff>
    </xdr:from>
    <xdr:to>
      <xdr:col>50</xdr:col>
      <xdr:colOff>165100</xdr:colOff>
      <xdr:row>34</xdr:row>
      <xdr:rowOff>117418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84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133945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620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33903</xdr:rowOff>
    </xdr:from>
    <xdr:to>
      <xdr:col>46</xdr:col>
      <xdr:colOff>38100</xdr:colOff>
      <xdr:row>34</xdr:row>
      <xdr:rowOff>135503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86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152030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63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76723</xdr:rowOff>
    </xdr:from>
    <xdr:to>
      <xdr:col>41</xdr:col>
      <xdr:colOff>101600</xdr:colOff>
      <xdr:row>34</xdr:row>
      <xdr:rowOff>6873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73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23400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509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114415</xdr:rowOff>
    </xdr:from>
    <xdr:to>
      <xdr:col>36</xdr:col>
      <xdr:colOff>165100</xdr:colOff>
      <xdr:row>36</xdr:row>
      <xdr:rowOff>44565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1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61092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89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23845</xdr:rowOff>
    </xdr:from>
    <xdr:to>
      <xdr:col>55</xdr:col>
      <xdr:colOff>0</xdr:colOff>
      <xdr:row>57</xdr:row>
      <xdr:rowOff>165142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796495"/>
          <a:ext cx="838200" cy="14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165142</xdr:rowOff>
    </xdr:from>
    <xdr:to>
      <xdr:col>50</xdr:col>
      <xdr:colOff>114300</xdr:colOff>
      <xdr:row>58</xdr:row>
      <xdr:rowOff>63749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937792"/>
          <a:ext cx="889000" cy="7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63749</xdr:rowOff>
    </xdr:from>
    <xdr:to>
      <xdr:col>45</xdr:col>
      <xdr:colOff>177800</xdr:colOff>
      <xdr:row>58</xdr:row>
      <xdr:rowOff>113926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10007849"/>
          <a:ext cx="889000" cy="5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29026</xdr:rowOff>
    </xdr:from>
    <xdr:to>
      <xdr:col>41</xdr:col>
      <xdr:colOff>50800</xdr:colOff>
      <xdr:row>58</xdr:row>
      <xdr:rowOff>113926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973126"/>
          <a:ext cx="889000" cy="8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144495</xdr:rowOff>
    </xdr:from>
    <xdr:to>
      <xdr:col>55</xdr:col>
      <xdr:colOff>50800</xdr:colOff>
      <xdr:row>57</xdr:row>
      <xdr:rowOff>74645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74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167372</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59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114342</xdr:rowOff>
    </xdr:from>
    <xdr:to>
      <xdr:col>50</xdr:col>
      <xdr:colOff>165100</xdr:colOff>
      <xdr:row>58</xdr:row>
      <xdr:rowOff>44492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8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61019</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66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12949</xdr:rowOff>
    </xdr:from>
    <xdr:to>
      <xdr:col>46</xdr:col>
      <xdr:colOff>38100</xdr:colOff>
      <xdr:row>58</xdr:row>
      <xdr:rowOff>114549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5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105676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04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63126</xdr:rowOff>
    </xdr:from>
    <xdr:to>
      <xdr:col>41</xdr:col>
      <xdr:colOff>101600</xdr:colOff>
      <xdr:row>58</xdr:row>
      <xdr:rowOff>164726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155853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09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149676</xdr:rowOff>
    </xdr:from>
    <xdr:to>
      <xdr:col>36</xdr:col>
      <xdr:colOff>165100</xdr:colOff>
      <xdr:row>58</xdr:row>
      <xdr:rowOff>79826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2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70953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01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76467</xdr:rowOff>
    </xdr:from>
    <xdr:to>
      <xdr:col>55</xdr:col>
      <xdr:colOff>0</xdr:colOff>
      <xdr:row>79</xdr:row>
      <xdr:rowOff>86830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621017"/>
          <a:ext cx="8382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86830</xdr:rowOff>
    </xdr:from>
    <xdr:to>
      <xdr:col>50</xdr:col>
      <xdr:colOff>114300</xdr:colOff>
      <xdr:row>79</xdr:row>
      <xdr:rowOff>87716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631380"/>
          <a:ext cx="889000" cy="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77862</xdr:rowOff>
    </xdr:from>
    <xdr:to>
      <xdr:col>45</xdr:col>
      <xdr:colOff>177800</xdr:colOff>
      <xdr:row>79</xdr:row>
      <xdr:rowOff>87716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622412"/>
          <a:ext cx="889000" cy="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251</xdr:rowOff>
    </xdr:from>
    <xdr:to>
      <xdr:col>41</xdr:col>
      <xdr:colOff>50800</xdr:colOff>
      <xdr:row>79</xdr:row>
      <xdr:rowOff>77862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44801"/>
          <a:ext cx="889000" cy="7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6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25667</xdr:rowOff>
    </xdr:from>
    <xdr:to>
      <xdr:col>55</xdr:col>
      <xdr:colOff>50800</xdr:colOff>
      <xdr:row>79</xdr:row>
      <xdr:rowOff>127267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7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121633</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36030</xdr:rowOff>
    </xdr:from>
    <xdr:to>
      <xdr:col>50</xdr:col>
      <xdr:colOff>165100</xdr:colOff>
      <xdr:row>79</xdr:row>
      <xdr:rowOff>137630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128757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7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36916</xdr:rowOff>
    </xdr:from>
    <xdr:to>
      <xdr:col>46</xdr:col>
      <xdr:colOff>38100</xdr:colOff>
      <xdr:row>79</xdr:row>
      <xdr:rowOff>138516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8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129643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7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27062</xdr:rowOff>
    </xdr:from>
    <xdr:to>
      <xdr:col>41</xdr:col>
      <xdr:colOff>101600</xdr:colOff>
      <xdr:row>79</xdr:row>
      <xdr:rowOff>128662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7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119789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6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120901</xdr:rowOff>
    </xdr:from>
    <xdr:to>
      <xdr:col>36</xdr:col>
      <xdr:colOff>165100</xdr:colOff>
      <xdr:row>79</xdr:row>
      <xdr:rowOff>51051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9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67578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26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15977</xdr:rowOff>
    </xdr:from>
    <xdr:to>
      <xdr:col>55</xdr:col>
      <xdr:colOff>0</xdr:colOff>
      <xdr:row>98</xdr:row>
      <xdr:rowOff>41571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46627"/>
          <a:ext cx="838200" cy="19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41571</xdr:rowOff>
    </xdr:from>
    <xdr:to>
      <xdr:col>50</xdr:col>
      <xdr:colOff>114300</xdr:colOff>
      <xdr:row>98</xdr:row>
      <xdr:rowOff>126171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43671"/>
          <a:ext cx="889000" cy="8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126171</xdr:rowOff>
    </xdr:from>
    <xdr:to>
      <xdr:col>45</xdr:col>
      <xdr:colOff>177800</xdr:colOff>
      <xdr:row>99</xdr:row>
      <xdr:rowOff>12605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28271"/>
          <a:ext cx="889000" cy="5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12269</xdr:rowOff>
    </xdr:from>
    <xdr:to>
      <xdr:col>41</xdr:col>
      <xdr:colOff>50800</xdr:colOff>
      <xdr:row>99</xdr:row>
      <xdr:rowOff>12605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985819"/>
          <a:ext cx="889000" cy="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136627</xdr:rowOff>
    </xdr:from>
    <xdr:to>
      <xdr:col>55</xdr:col>
      <xdr:colOff>50800</xdr:colOff>
      <xdr:row>97</xdr:row>
      <xdr:rowOff>66777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9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159504</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4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162221</xdr:rowOff>
    </xdr:from>
    <xdr:to>
      <xdr:col>50</xdr:col>
      <xdr:colOff>165100</xdr:colOff>
      <xdr:row>98</xdr:row>
      <xdr:rowOff>92371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9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108898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568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75371</xdr:rowOff>
    </xdr:from>
    <xdr:to>
      <xdr:col>46</xdr:col>
      <xdr:colOff>38100</xdr:colOff>
      <xdr:row>99</xdr:row>
      <xdr:rowOff>5521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7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168098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97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133255</xdr:rowOff>
    </xdr:from>
    <xdr:to>
      <xdr:col>41</xdr:col>
      <xdr:colOff>101600</xdr:colOff>
      <xdr:row>99</xdr:row>
      <xdr:rowOff>63405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3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54532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2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132919</xdr:rowOff>
    </xdr:from>
    <xdr:to>
      <xdr:col>36</xdr:col>
      <xdr:colOff>165100</xdr:colOff>
      <xdr:row>99</xdr:row>
      <xdr:rowOff>63069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3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54196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2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124368</xdr:rowOff>
    </xdr:from>
    <xdr:to>
      <xdr:col>85</xdr:col>
      <xdr:colOff>127000</xdr:colOff>
      <xdr:row>75</xdr:row>
      <xdr:rowOff>169152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983118"/>
          <a:ext cx="838200" cy="4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89341</xdr:rowOff>
    </xdr:from>
    <xdr:to>
      <xdr:col>81</xdr:col>
      <xdr:colOff>50800</xdr:colOff>
      <xdr:row>75</xdr:row>
      <xdr:rowOff>124368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2948091"/>
          <a:ext cx="889000" cy="3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83803</xdr:rowOff>
    </xdr:from>
    <xdr:to>
      <xdr:col>76</xdr:col>
      <xdr:colOff>114300</xdr:colOff>
      <xdr:row>75</xdr:row>
      <xdr:rowOff>89341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942553"/>
          <a:ext cx="889000" cy="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83803</xdr:rowOff>
    </xdr:from>
    <xdr:to>
      <xdr:col>71</xdr:col>
      <xdr:colOff>177800</xdr:colOff>
      <xdr:row>75</xdr:row>
      <xdr:rowOff>134700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942553"/>
          <a:ext cx="889000" cy="5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118353</xdr:rowOff>
    </xdr:from>
    <xdr:to>
      <xdr:col>85</xdr:col>
      <xdr:colOff>177800</xdr:colOff>
      <xdr:row>76</xdr:row>
      <xdr:rowOff>48502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9771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141230</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828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73568</xdr:rowOff>
    </xdr:from>
    <xdr:to>
      <xdr:col>81</xdr:col>
      <xdr:colOff>101600</xdr:colOff>
      <xdr:row>76</xdr:row>
      <xdr:rowOff>3718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93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20245</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70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38541</xdr:rowOff>
    </xdr:from>
    <xdr:to>
      <xdr:col>76</xdr:col>
      <xdr:colOff>165100</xdr:colOff>
      <xdr:row>75</xdr:row>
      <xdr:rowOff>140141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89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156668</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672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33003</xdr:rowOff>
    </xdr:from>
    <xdr:to>
      <xdr:col>72</xdr:col>
      <xdr:colOff>38100</xdr:colOff>
      <xdr:row>75</xdr:row>
      <xdr:rowOff>134603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89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151130</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66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83900</xdr:rowOff>
    </xdr:from>
    <xdr:to>
      <xdr:col>67</xdr:col>
      <xdr:colOff>101600</xdr:colOff>
      <xdr:row>76</xdr:row>
      <xdr:rowOff>14049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9426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30577</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271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19455</xdr:rowOff>
    </xdr:from>
    <xdr:to>
      <xdr:col>85</xdr:col>
      <xdr:colOff>127000</xdr:colOff>
      <xdr:row>96</xdr:row>
      <xdr:rowOff>96526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478655"/>
          <a:ext cx="838200" cy="7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19455</xdr:rowOff>
    </xdr:from>
    <xdr:to>
      <xdr:col>81</xdr:col>
      <xdr:colOff>50800</xdr:colOff>
      <xdr:row>96</xdr:row>
      <xdr:rowOff>89985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478655"/>
          <a:ext cx="889000" cy="7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89985</xdr:rowOff>
    </xdr:from>
    <xdr:to>
      <xdr:col>76</xdr:col>
      <xdr:colOff>114300</xdr:colOff>
      <xdr:row>97</xdr:row>
      <xdr:rowOff>163066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549185"/>
          <a:ext cx="889000" cy="24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142997</xdr:rowOff>
    </xdr:from>
    <xdr:to>
      <xdr:col>71</xdr:col>
      <xdr:colOff>177800</xdr:colOff>
      <xdr:row>97</xdr:row>
      <xdr:rowOff>163066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773647"/>
          <a:ext cx="889000" cy="2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45726</xdr:rowOff>
    </xdr:from>
    <xdr:to>
      <xdr:col>85</xdr:col>
      <xdr:colOff>177800</xdr:colOff>
      <xdr:row>96</xdr:row>
      <xdr:rowOff>147326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50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68603</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35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140105</xdr:rowOff>
    </xdr:from>
    <xdr:to>
      <xdr:col>81</xdr:col>
      <xdr:colOff>101600</xdr:colOff>
      <xdr:row>96</xdr:row>
      <xdr:rowOff>70255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42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86782</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20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39185</xdr:rowOff>
    </xdr:from>
    <xdr:to>
      <xdr:col>76</xdr:col>
      <xdr:colOff>165100</xdr:colOff>
      <xdr:row>96</xdr:row>
      <xdr:rowOff>140785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4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157312</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27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112266</xdr:rowOff>
    </xdr:from>
    <xdr:to>
      <xdr:col>72</xdr:col>
      <xdr:colOff>38100</xdr:colOff>
      <xdr:row>98</xdr:row>
      <xdr:rowOff>42416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4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58943</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1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92197</xdr:rowOff>
    </xdr:from>
    <xdr:to>
      <xdr:col>67</xdr:col>
      <xdr:colOff>101600</xdr:colOff>
      <xdr:row>98</xdr:row>
      <xdr:rowOff>22347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2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38874</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498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37333</xdr:rowOff>
    </xdr:from>
    <xdr:to>
      <xdr:col>116</xdr:col>
      <xdr:colOff>63500</xdr:colOff>
      <xdr:row>57</xdr:row>
      <xdr:rowOff>51277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809983"/>
          <a:ext cx="8382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41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51058</xdr:rowOff>
    </xdr:from>
    <xdr:to>
      <xdr:col>111</xdr:col>
      <xdr:colOff>177800</xdr:colOff>
      <xdr:row>57</xdr:row>
      <xdr:rowOff>51277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823708"/>
          <a:ext cx="8890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108639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5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51058</xdr:rowOff>
    </xdr:from>
    <xdr:to>
      <xdr:col>107</xdr:col>
      <xdr:colOff>50800</xdr:colOff>
      <xdr:row>57</xdr:row>
      <xdr:rowOff>57048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823708"/>
          <a:ext cx="8890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108740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57048</xdr:rowOff>
    </xdr:from>
    <xdr:to>
      <xdr:col>102</xdr:col>
      <xdr:colOff>114300</xdr:colOff>
      <xdr:row>57</xdr:row>
      <xdr:rowOff>64198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829698"/>
          <a:ext cx="889000" cy="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107186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5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108566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157983</xdr:rowOff>
    </xdr:from>
    <xdr:to>
      <xdr:col>116</xdr:col>
      <xdr:colOff>114300</xdr:colOff>
      <xdr:row>57</xdr:row>
      <xdr:rowOff>88133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75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9410</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61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477</xdr:rowOff>
    </xdr:from>
    <xdr:to>
      <xdr:col>112</xdr:col>
      <xdr:colOff>38100</xdr:colOff>
      <xdr:row>57</xdr:row>
      <xdr:rowOff>102077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77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118604</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5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258</xdr:rowOff>
    </xdr:from>
    <xdr:to>
      <xdr:col>107</xdr:col>
      <xdr:colOff>101600</xdr:colOff>
      <xdr:row>57</xdr:row>
      <xdr:rowOff>101858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77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118385</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54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6248</xdr:rowOff>
    </xdr:from>
    <xdr:to>
      <xdr:col>102</xdr:col>
      <xdr:colOff>165100</xdr:colOff>
      <xdr:row>57</xdr:row>
      <xdr:rowOff>107848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77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124375</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55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13398</xdr:rowOff>
    </xdr:from>
    <xdr:to>
      <xdr:col>98</xdr:col>
      <xdr:colOff>38100</xdr:colOff>
      <xdr:row>57</xdr:row>
      <xdr:rowOff>114998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78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131525</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56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124921</xdr:rowOff>
    </xdr:from>
    <xdr:to>
      <xdr:col>116</xdr:col>
      <xdr:colOff>63500</xdr:colOff>
      <xdr:row>73</xdr:row>
      <xdr:rowOff>8834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297871"/>
          <a:ext cx="838200" cy="22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8834</xdr:rowOff>
    </xdr:from>
    <xdr:to>
      <xdr:col>111</xdr:col>
      <xdr:colOff>177800</xdr:colOff>
      <xdr:row>73</xdr:row>
      <xdr:rowOff>150136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524684"/>
          <a:ext cx="889000" cy="14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160087</xdr:rowOff>
    </xdr:from>
    <xdr:to>
      <xdr:col>107</xdr:col>
      <xdr:colOff>50800</xdr:colOff>
      <xdr:row>73</xdr:row>
      <xdr:rowOff>150136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2504487"/>
          <a:ext cx="889000" cy="16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160087</xdr:rowOff>
    </xdr:from>
    <xdr:to>
      <xdr:col>102</xdr:col>
      <xdr:colOff>114300</xdr:colOff>
      <xdr:row>74</xdr:row>
      <xdr:rowOff>80241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504487"/>
          <a:ext cx="889000" cy="26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74121</xdr:rowOff>
    </xdr:from>
    <xdr:to>
      <xdr:col>116</xdr:col>
      <xdr:colOff>114300</xdr:colOff>
      <xdr:row>72</xdr:row>
      <xdr:rowOff>4271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24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27148</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200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129484</xdr:rowOff>
    </xdr:from>
    <xdr:to>
      <xdr:col>112</xdr:col>
      <xdr:colOff>38100</xdr:colOff>
      <xdr:row>73</xdr:row>
      <xdr:rowOff>59634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47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76161</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249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99336</xdr:rowOff>
    </xdr:from>
    <xdr:to>
      <xdr:col>107</xdr:col>
      <xdr:colOff>101600</xdr:colOff>
      <xdr:row>74</xdr:row>
      <xdr:rowOff>29486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61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46013</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39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109287</xdr:rowOff>
    </xdr:from>
    <xdr:to>
      <xdr:col>102</xdr:col>
      <xdr:colOff>165100</xdr:colOff>
      <xdr:row>73</xdr:row>
      <xdr:rowOff>39437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45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55964</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2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29441</xdr:rowOff>
    </xdr:from>
    <xdr:to>
      <xdr:col>98</xdr:col>
      <xdr:colOff>38100</xdr:colOff>
      <xdr:row>74</xdr:row>
      <xdr:rowOff>131041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71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147568</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49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普通建設事業費は住民一人当たり</a:t>
          </a:r>
          <a:r>
            <a:rPr kumimoji="1" lang="en-US" altLang="ja-JP" sz="1100">
              <a:solidFill>
                <a:schemeClr val="dk1"/>
              </a:solidFill>
              <a:effectLst/>
              <a:latin typeface="+mn-lt"/>
              <a:ea typeface="+mn-ea"/>
              <a:cs typeface="+mn-cs"/>
            </a:rPr>
            <a:t>391,156</a:t>
          </a:r>
          <a:r>
            <a:rPr kumimoji="1" lang="ja-JP" altLang="en-US" sz="1100">
              <a:solidFill>
                <a:schemeClr val="dk1"/>
              </a:solidFill>
              <a:effectLst/>
              <a:latin typeface="+mn-lt"/>
              <a:ea typeface="+mn-ea"/>
              <a:cs typeface="+mn-cs"/>
            </a:rPr>
            <a:t>円となっており、類似団体と比較して</a:t>
          </a:r>
          <a:r>
            <a:rPr kumimoji="1" lang="en-US" altLang="ja-JP" sz="1100">
              <a:solidFill>
                <a:schemeClr val="dk1"/>
              </a:solidFill>
              <a:effectLst/>
              <a:latin typeface="+mn-lt"/>
              <a:ea typeface="+mn-ea"/>
              <a:cs typeface="+mn-cs"/>
            </a:rPr>
            <a:t>209,015</a:t>
          </a:r>
          <a:r>
            <a:rPr kumimoji="1" lang="ja-JP" altLang="en-US" sz="1100">
              <a:solidFill>
                <a:schemeClr val="dk1"/>
              </a:solidFill>
              <a:effectLst/>
              <a:latin typeface="+mn-lt"/>
              <a:ea typeface="+mn-ea"/>
              <a:cs typeface="+mn-cs"/>
            </a:rPr>
            <a:t>円コストが高い状況となっており、令和５年度においては葬苑建設があり数値が上昇した。</a:t>
          </a:r>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294,539</a:t>
          </a:r>
          <a:r>
            <a:rPr kumimoji="1" lang="ja-JP" altLang="ja-JP" sz="1100">
              <a:solidFill>
                <a:schemeClr val="dk1"/>
              </a:solidFill>
              <a:effectLst/>
              <a:latin typeface="+mn-lt"/>
              <a:ea typeface="+mn-ea"/>
              <a:cs typeface="+mn-cs"/>
            </a:rPr>
            <a:t>円となっており、類似団体と比較して</a:t>
          </a:r>
          <a:r>
            <a:rPr kumimoji="1" lang="en-US" altLang="ja-JP" sz="1100">
              <a:solidFill>
                <a:schemeClr val="dk1"/>
              </a:solidFill>
              <a:effectLst/>
              <a:latin typeface="+mn-lt"/>
              <a:ea typeface="+mn-ea"/>
              <a:cs typeface="+mn-cs"/>
            </a:rPr>
            <a:t>121,851</a:t>
          </a:r>
          <a:r>
            <a:rPr kumimoji="1" lang="ja-JP" altLang="ja-JP" sz="1100">
              <a:solidFill>
                <a:schemeClr val="dk1"/>
              </a:solidFill>
              <a:effectLst/>
              <a:latin typeface="+mn-lt"/>
              <a:ea typeface="+mn-ea"/>
              <a:cs typeface="+mn-cs"/>
            </a:rPr>
            <a:t>円コストが高い状況となっている。これは、近年大型建設事業が集中した影響や、償還期限の短い過疎債、辺地債を利用しているため償還額が多額になっているためである。公債費の増加に伴い、繰出金も類似団体平均に比べ一人当たりのコストが</a:t>
          </a:r>
          <a:r>
            <a:rPr kumimoji="1" lang="en-US" altLang="ja-JP" sz="1100">
              <a:solidFill>
                <a:schemeClr val="dk1"/>
              </a:solidFill>
              <a:effectLst/>
              <a:latin typeface="+mn-lt"/>
              <a:ea typeface="+mn-ea"/>
              <a:cs typeface="+mn-cs"/>
            </a:rPr>
            <a:t>226,357</a:t>
          </a:r>
          <a:r>
            <a:rPr kumimoji="1" lang="ja-JP" altLang="ja-JP" sz="1100">
              <a:solidFill>
                <a:schemeClr val="dk1"/>
              </a:solidFill>
              <a:effectLst/>
              <a:latin typeface="+mn-lt"/>
              <a:ea typeface="+mn-ea"/>
              <a:cs typeface="+mn-cs"/>
            </a:rPr>
            <a:t>円高く、高い水準にある。今後も地方債発行額が償還額を超えないよう発行額の抑制を図ることはもとより、交付税措置のある起債を積極的に活用するなど、財政の安定化を図ることとしている。</a:t>
          </a:r>
          <a:endParaRPr lang="ja-JP" altLang="ja-JP" sz="1400">
            <a:effectLst/>
          </a:endParaRPr>
        </a:p>
        <a:p>
          <a:r>
            <a:rPr kumimoji="1" lang="ja-JP" altLang="ja-JP" sz="1100">
              <a:solidFill>
                <a:schemeClr val="dk1"/>
              </a:solidFill>
              <a:effectLst/>
              <a:latin typeface="+mn-lt"/>
              <a:ea typeface="+mn-ea"/>
              <a:cs typeface="+mn-cs"/>
            </a:rPr>
            <a:t>　維持補修費については、大雪による除排雪経費の増、施設の老朽化等の影響により、住民一人当たりのコストが類似団体平均より</a:t>
          </a:r>
          <a:r>
            <a:rPr kumimoji="1" lang="en-US" altLang="ja-JP" sz="1100">
              <a:solidFill>
                <a:schemeClr val="dk1"/>
              </a:solidFill>
              <a:effectLst/>
              <a:latin typeface="+mn-lt"/>
              <a:ea typeface="+mn-ea"/>
              <a:cs typeface="+mn-cs"/>
            </a:rPr>
            <a:t>62,893</a:t>
          </a:r>
          <a:r>
            <a:rPr kumimoji="1" lang="ja-JP" altLang="ja-JP" sz="1100">
              <a:solidFill>
                <a:schemeClr val="dk1"/>
              </a:solidFill>
              <a:effectLst/>
              <a:latin typeface="+mn-lt"/>
              <a:ea typeface="+mn-ea"/>
              <a:cs typeface="+mn-cs"/>
            </a:rPr>
            <a:t>円高くなっている。今後も維持補修費は増加していくことが考えられるので、計画的かつ継続的な維持補修等管理を徹底し経費上昇の抑制を図る。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北海道利尻富士町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2,194
2,185
105.62
6,054,879
5,881,985
169,454
2,502,888
5,817,209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162617</xdr:rowOff>
    </xdr:from>
    <xdr:to>
      <xdr:col>24</xdr:col>
      <xdr:colOff>63500</xdr:colOff>
      <xdr:row>37</xdr:row>
      <xdr:rowOff>12560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34817"/>
          <a:ext cx="838200" cy="2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12560</xdr:rowOff>
    </xdr:from>
    <xdr:to>
      <xdr:col>19</xdr:col>
      <xdr:colOff>177800</xdr:colOff>
      <xdr:row>37</xdr:row>
      <xdr:rowOff>26257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56210"/>
          <a:ext cx="889000" cy="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26257</xdr:rowOff>
    </xdr:from>
    <xdr:to>
      <xdr:col>15</xdr:col>
      <xdr:colOff>50800</xdr:colOff>
      <xdr:row>37</xdr:row>
      <xdr:rowOff>44393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69907"/>
          <a:ext cx="889000" cy="1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37230</xdr:rowOff>
    </xdr:from>
    <xdr:to>
      <xdr:col>10</xdr:col>
      <xdr:colOff>114300</xdr:colOff>
      <xdr:row>37</xdr:row>
      <xdr:rowOff>44393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80880"/>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111817</xdr:rowOff>
    </xdr:from>
    <xdr:to>
      <xdr:col>24</xdr:col>
      <xdr:colOff>114300</xdr:colOff>
      <xdr:row>37</xdr:row>
      <xdr:rowOff>41967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8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134694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3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133210</xdr:rowOff>
    </xdr:from>
    <xdr:to>
      <xdr:col>20</xdr:col>
      <xdr:colOff>38100</xdr:colOff>
      <xdr:row>37</xdr:row>
      <xdr:rowOff>63360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79887</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8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146907</xdr:rowOff>
    </xdr:from>
    <xdr:to>
      <xdr:col>15</xdr:col>
      <xdr:colOff>101600</xdr:colOff>
      <xdr:row>37</xdr:row>
      <xdr:rowOff>77057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1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93584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9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165043</xdr:rowOff>
    </xdr:from>
    <xdr:to>
      <xdr:col>10</xdr:col>
      <xdr:colOff>165100</xdr:colOff>
      <xdr:row>37</xdr:row>
      <xdr:rowOff>95193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3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111720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1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157880</xdr:rowOff>
    </xdr:from>
    <xdr:to>
      <xdr:col>6</xdr:col>
      <xdr:colOff>38100</xdr:colOff>
      <xdr:row>37</xdr:row>
      <xdr:rowOff>88030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3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104557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0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86860</xdr:rowOff>
    </xdr:from>
    <xdr:to>
      <xdr:col>24</xdr:col>
      <xdr:colOff>63500</xdr:colOff>
      <xdr:row>55</xdr:row>
      <xdr:rowOff>109782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516610"/>
          <a:ext cx="838200" cy="2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86860</xdr:rowOff>
    </xdr:from>
    <xdr:to>
      <xdr:col>19</xdr:col>
      <xdr:colOff>177800</xdr:colOff>
      <xdr:row>55</xdr:row>
      <xdr:rowOff>144139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516610"/>
          <a:ext cx="889000" cy="5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144139</xdr:rowOff>
    </xdr:from>
    <xdr:to>
      <xdr:col>15</xdr:col>
      <xdr:colOff>50800</xdr:colOff>
      <xdr:row>56</xdr:row>
      <xdr:rowOff>40878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019300" y="9573889"/>
          <a:ext cx="889000" cy="6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40878</xdr:rowOff>
    </xdr:from>
    <xdr:to>
      <xdr:col>10</xdr:col>
      <xdr:colOff>114300</xdr:colOff>
      <xdr:row>56</xdr:row>
      <xdr:rowOff>84399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642078"/>
          <a:ext cx="889000" cy="4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58982</xdr:rowOff>
    </xdr:from>
    <xdr:to>
      <xdr:col>24</xdr:col>
      <xdr:colOff>114300</xdr:colOff>
      <xdr:row>55</xdr:row>
      <xdr:rowOff>160582</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48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81859</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34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36060</xdr:rowOff>
    </xdr:from>
    <xdr:to>
      <xdr:col>20</xdr:col>
      <xdr:colOff>38100</xdr:colOff>
      <xdr:row>55</xdr:row>
      <xdr:rowOff>137660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46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154187</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24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93339</xdr:rowOff>
    </xdr:from>
    <xdr:to>
      <xdr:col>15</xdr:col>
      <xdr:colOff>101600</xdr:colOff>
      <xdr:row>56</xdr:row>
      <xdr:rowOff>23489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52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40016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29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161528</xdr:rowOff>
    </xdr:from>
    <xdr:to>
      <xdr:col>10</xdr:col>
      <xdr:colOff>165100</xdr:colOff>
      <xdr:row>56</xdr:row>
      <xdr:rowOff>91678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59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108205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36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33599</xdr:rowOff>
    </xdr:from>
    <xdr:to>
      <xdr:col>6</xdr:col>
      <xdr:colOff>38100</xdr:colOff>
      <xdr:row>56</xdr:row>
      <xdr:rowOff>135199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63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151726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41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85099</xdr:rowOff>
    </xdr:from>
    <xdr:to>
      <xdr:col>24</xdr:col>
      <xdr:colOff>63500</xdr:colOff>
      <xdr:row>75</xdr:row>
      <xdr:rowOff>124039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943849"/>
          <a:ext cx="838200" cy="3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124039</xdr:rowOff>
    </xdr:from>
    <xdr:to>
      <xdr:col>19</xdr:col>
      <xdr:colOff>177800</xdr:colOff>
      <xdr:row>76</xdr:row>
      <xdr:rowOff>62902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2982789"/>
          <a:ext cx="889000" cy="1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56989</xdr:rowOff>
    </xdr:from>
    <xdr:to>
      <xdr:col>15</xdr:col>
      <xdr:colOff>50800</xdr:colOff>
      <xdr:row>76</xdr:row>
      <xdr:rowOff>62902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3087189"/>
          <a:ext cx="889000" cy="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56989</xdr:rowOff>
    </xdr:from>
    <xdr:to>
      <xdr:col>10</xdr:col>
      <xdr:colOff>114300</xdr:colOff>
      <xdr:row>76</xdr:row>
      <xdr:rowOff>156099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087189"/>
          <a:ext cx="889000" cy="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34299</xdr:rowOff>
    </xdr:from>
    <xdr:to>
      <xdr:col>24</xdr:col>
      <xdr:colOff>114300</xdr:colOff>
      <xdr:row>75</xdr:row>
      <xdr:rowOff>135899</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89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57176</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744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73239</xdr:rowOff>
    </xdr:from>
    <xdr:to>
      <xdr:col>20</xdr:col>
      <xdr:colOff>38100</xdr:colOff>
      <xdr:row>76</xdr:row>
      <xdr:rowOff>3389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93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19916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70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12102</xdr:rowOff>
    </xdr:from>
    <xdr:to>
      <xdr:col>15</xdr:col>
      <xdr:colOff>101600</xdr:colOff>
      <xdr:row>76</xdr:row>
      <xdr:rowOff>113702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4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130229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8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6189</xdr:rowOff>
    </xdr:from>
    <xdr:to>
      <xdr:col>10</xdr:col>
      <xdr:colOff>165100</xdr:colOff>
      <xdr:row>76</xdr:row>
      <xdr:rowOff>107789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3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124316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81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105299</xdr:rowOff>
    </xdr:from>
    <xdr:to>
      <xdr:col>6</xdr:col>
      <xdr:colOff>38100</xdr:colOff>
      <xdr:row>77</xdr:row>
      <xdr:rowOff>35449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3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26576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28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41700</xdr:rowOff>
    </xdr:from>
    <xdr:to>
      <xdr:col>24</xdr:col>
      <xdr:colOff>63500</xdr:colOff>
      <xdr:row>97</xdr:row>
      <xdr:rowOff>103408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329450"/>
          <a:ext cx="838200" cy="40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52933</xdr:rowOff>
    </xdr:from>
    <xdr:to>
      <xdr:col>19</xdr:col>
      <xdr:colOff>177800</xdr:colOff>
      <xdr:row>97</xdr:row>
      <xdr:rowOff>103408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683583"/>
          <a:ext cx="889000" cy="5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52933</xdr:rowOff>
    </xdr:from>
    <xdr:to>
      <xdr:col>15</xdr:col>
      <xdr:colOff>50800</xdr:colOff>
      <xdr:row>97</xdr:row>
      <xdr:rowOff>61607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683583"/>
          <a:ext cx="889000" cy="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61607</xdr:rowOff>
    </xdr:from>
    <xdr:to>
      <xdr:col>10</xdr:col>
      <xdr:colOff>114300</xdr:colOff>
      <xdr:row>97</xdr:row>
      <xdr:rowOff>103983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692257"/>
          <a:ext cx="889000" cy="4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8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162350</xdr:rowOff>
    </xdr:from>
    <xdr:to>
      <xdr:col>24</xdr:col>
      <xdr:colOff>114300</xdr:colOff>
      <xdr:row>95</xdr:row>
      <xdr:rowOff>92500</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2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13777</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13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52608</xdr:rowOff>
    </xdr:from>
    <xdr:to>
      <xdr:col>20</xdr:col>
      <xdr:colOff>38100</xdr:colOff>
      <xdr:row>97</xdr:row>
      <xdr:rowOff>154208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8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170735</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458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2133</xdr:rowOff>
    </xdr:from>
    <xdr:to>
      <xdr:col>15</xdr:col>
      <xdr:colOff>101600</xdr:colOff>
      <xdr:row>97</xdr:row>
      <xdr:rowOff>103733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3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120260</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408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10807</xdr:rowOff>
    </xdr:from>
    <xdr:to>
      <xdr:col>10</xdr:col>
      <xdr:colOff>165100</xdr:colOff>
      <xdr:row>97</xdr:row>
      <xdr:rowOff>112407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4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128934</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41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53183</xdr:rowOff>
    </xdr:from>
    <xdr:to>
      <xdr:col>6</xdr:col>
      <xdr:colOff>38100</xdr:colOff>
      <xdr:row>97</xdr:row>
      <xdr:rowOff>154783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8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171310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45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97246</xdr:rowOff>
    </xdr:from>
    <xdr:to>
      <xdr:col>55</xdr:col>
      <xdr:colOff>0</xdr:colOff>
      <xdr:row>39</xdr:row>
      <xdr:rowOff>97246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37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97028</xdr:rowOff>
    </xdr:from>
    <xdr:to>
      <xdr:col>50</xdr:col>
      <xdr:colOff>114300</xdr:colOff>
      <xdr:row>39</xdr:row>
      <xdr:rowOff>97246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3578"/>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96701</xdr:rowOff>
    </xdr:from>
    <xdr:to>
      <xdr:col>45</xdr:col>
      <xdr:colOff>177800</xdr:colOff>
      <xdr:row>39</xdr:row>
      <xdr:rowOff>97028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3251"/>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95504</xdr:rowOff>
    </xdr:from>
    <xdr:to>
      <xdr:col>41</xdr:col>
      <xdr:colOff>50800</xdr:colOff>
      <xdr:row>39</xdr:row>
      <xdr:rowOff>96701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2054"/>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46446</xdr:rowOff>
    </xdr:from>
    <xdr:to>
      <xdr:col>55</xdr:col>
      <xdr:colOff>50800</xdr:colOff>
      <xdr:row>39</xdr:row>
      <xdr:rowOff>148046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132823</xdr:rowOff>
    </xdr:from>
    <xdr:ext cx="313932"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7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46446</xdr:rowOff>
    </xdr:from>
    <xdr:to>
      <xdr:col>50</xdr:col>
      <xdr:colOff>165100</xdr:colOff>
      <xdr:row>39</xdr:row>
      <xdr:rowOff>148046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139173</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82333" y="68257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46228</xdr:rowOff>
    </xdr:from>
    <xdr:to>
      <xdr:col>46</xdr:col>
      <xdr:colOff>38100</xdr:colOff>
      <xdr:row>39</xdr:row>
      <xdr:rowOff>147828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138955</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93333" y="68255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45901</xdr:rowOff>
    </xdr:from>
    <xdr:to>
      <xdr:col>41</xdr:col>
      <xdr:colOff>101600</xdr:colOff>
      <xdr:row>39</xdr:row>
      <xdr:rowOff>147501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138628</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04333" y="6825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44704</xdr:rowOff>
    </xdr:from>
    <xdr:to>
      <xdr:col>36</xdr:col>
      <xdr:colOff>165100</xdr:colOff>
      <xdr:row>39</xdr:row>
      <xdr:rowOff>146304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137431</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15333" y="6823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142160</xdr:rowOff>
    </xdr:from>
    <xdr:to>
      <xdr:col>55</xdr:col>
      <xdr:colOff>0</xdr:colOff>
      <xdr:row>57</xdr:row>
      <xdr:rowOff>146914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914810"/>
          <a:ext cx="838200" cy="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142160</xdr:rowOff>
    </xdr:from>
    <xdr:to>
      <xdr:col>50</xdr:col>
      <xdr:colOff>114300</xdr:colOff>
      <xdr:row>57</xdr:row>
      <xdr:rowOff>155727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914810"/>
          <a:ext cx="889000" cy="1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155727</xdr:rowOff>
    </xdr:from>
    <xdr:to>
      <xdr:col>45</xdr:col>
      <xdr:colOff>177800</xdr:colOff>
      <xdr:row>57</xdr:row>
      <xdr:rowOff>160352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928377"/>
          <a:ext cx="889000" cy="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144560</xdr:rowOff>
    </xdr:from>
    <xdr:to>
      <xdr:col>41</xdr:col>
      <xdr:colOff>50800</xdr:colOff>
      <xdr:row>57</xdr:row>
      <xdr:rowOff>160352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917210"/>
          <a:ext cx="889000" cy="1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96114</xdr:rowOff>
    </xdr:from>
    <xdr:to>
      <xdr:col>55</xdr:col>
      <xdr:colOff>50800</xdr:colOff>
      <xdr:row>58</xdr:row>
      <xdr:rowOff>26264</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6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20102</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91360</xdr:rowOff>
    </xdr:from>
    <xdr:to>
      <xdr:col>50</xdr:col>
      <xdr:colOff>165100</xdr:colOff>
      <xdr:row>58</xdr:row>
      <xdr:rowOff>21510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6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12637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5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104927</xdr:rowOff>
    </xdr:from>
    <xdr:to>
      <xdr:col>46</xdr:col>
      <xdr:colOff>38100</xdr:colOff>
      <xdr:row>58</xdr:row>
      <xdr:rowOff>35077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7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26204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109552</xdr:rowOff>
    </xdr:from>
    <xdr:to>
      <xdr:col>41</xdr:col>
      <xdr:colOff>101600</xdr:colOff>
      <xdr:row>58</xdr:row>
      <xdr:rowOff>39702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8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30829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97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93760</xdr:rowOff>
    </xdr:from>
    <xdr:to>
      <xdr:col>36</xdr:col>
      <xdr:colOff>165100</xdr:colOff>
      <xdr:row>58</xdr:row>
      <xdr:rowOff>23910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6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15037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5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34065</xdr:rowOff>
    </xdr:from>
    <xdr:to>
      <xdr:col>55</xdr:col>
      <xdr:colOff>0</xdr:colOff>
      <xdr:row>76</xdr:row>
      <xdr:rowOff>67207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064265"/>
          <a:ext cx="838200" cy="3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67207</xdr:rowOff>
    </xdr:from>
    <xdr:to>
      <xdr:col>50</xdr:col>
      <xdr:colOff>114300</xdr:colOff>
      <xdr:row>76</xdr:row>
      <xdr:rowOff>113236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097407"/>
          <a:ext cx="889000" cy="4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86695</xdr:rowOff>
    </xdr:from>
    <xdr:to>
      <xdr:col>45</xdr:col>
      <xdr:colOff>177800</xdr:colOff>
      <xdr:row>76</xdr:row>
      <xdr:rowOff>113236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116895"/>
          <a:ext cx="889000" cy="2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86695</xdr:rowOff>
    </xdr:from>
    <xdr:to>
      <xdr:col>41</xdr:col>
      <xdr:colOff>50800</xdr:colOff>
      <xdr:row>77</xdr:row>
      <xdr:rowOff>105970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116895"/>
          <a:ext cx="889000" cy="19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154715</xdr:rowOff>
    </xdr:from>
    <xdr:to>
      <xdr:col>55</xdr:col>
      <xdr:colOff>50800</xdr:colOff>
      <xdr:row>76</xdr:row>
      <xdr:rowOff>84865</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01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6141</xdr:rowOff>
    </xdr:from>
    <xdr:ext cx="599010"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86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16407</xdr:rowOff>
    </xdr:from>
    <xdr:to>
      <xdr:col>50</xdr:col>
      <xdr:colOff>165100</xdr:colOff>
      <xdr:row>76</xdr:row>
      <xdr:rowOff>118007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04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134534</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39795" y="1282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62436</xdr:rowOff>
    </xdr:from>
    <xdr:to>
      <xdr:col>46</xdr:col>
      <xdr:colOff>38100</xdr:colOff>
      <xdr:row>76</xdr:row>
      <xdr:rowOff>164036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09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9113</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50795" y="1286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35895</xdr:rowOff>
    </xdr:from>
    <xdr:to>
      <xdr:col>41</xdr:col>
      <xdr:colOff>101600</xdr:colOff>
      <xdr:row>76</xdr:row>
      <xdr:rowOff>137495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0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154022</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61795" y="12841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55170</xdr:rowOff>
    </xdr:from>
    <xdr:to>
      <xdr:col>36</xdr:col>
      <xdr:colOff>165100</xdr:colOff>
      <xdr:row>77</xdr:row>
      <xdr:rowOff>156770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2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1847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03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16883</xdr:rowOff>
    </xdr:from>
    <xdr:to>
      <xdr:col>55</xdr:col>
      <xdr:colOff>0</xdr:colOff>
      <xdr:row>95</xdr:row>
      <xdr:rowOff>69864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304633"/>
          <a:ext cx="838200" cy="5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82886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713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69864</xdr:rowOff>
    </xdr:from>
    <xdr:to>
      <xdr:col>50</xdr:col>
      <xdr:colOff>114300</xdr:colOff>
      <xdr:row>95</xdr:row>
      <xdr:rowOff>131735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357614"/>
          <a:ext cx="889000" cy="6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131735</xdr:rowOff>
    </xdr:from>
    <xdr:to>
      <xdr:col>45</xdr:col>
      <xdr:colOff>177800</xdr:colOff>
      <xdr:row>96</xdr:row>
      <xdr:rowOff>26694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419485"/>
          <a:ext cx="889000" cy="6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26694</xdr:rowOff>
    </xdr:from>
    <xdr:to>
      <xdr:col>41</xdr:col>
      <xdr:colOff>50800</xdr:colOff>
      <xdr:row>96</xdr:row>
      <xdr:rowOff>80237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485894"/>
          <a:ext cx="889000" cy="5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137533</xdr:rowOff>
    </xdr:from>
    <xdr:to>
      <xdr:col>55</xdr:col>
      <xdr:colOff>50800</xdr:colOff>
      <xdr:row>95</xdr:row>
      <xdr:rowOff>67683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25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160410</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105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19064</xdr:rowOff>
    </xdr:from>
    <xdr:to>
      <xdr:col>50</xdr:col>
      <xdr:colOff>165100</xdr:colOff>
      <xdr:row>95</xdr:row>
      <xdr:rowOff>120664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30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137191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08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80935</xdr:rowOff>
    </xdr:from>
    <xdr:to>
      <xdr:col>46</xdr:col>
      <xdr:colOff>38100</xdr:colOff>
      <xdr:row>96</xdr:row>
      <xdr:rowOff>11085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36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27612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4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147344</xdr:rowOff>
    </xdr:from>
    <xdr:to>
      <xdr:col>41</xdr:col>
      <xdr:colOff>101600</xdr:colOff>
      <xdr:row>96</xdr:row>
      <xdr:rowOff>77494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3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94021</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21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29437</xdr:rowOff>
    </xdr:from>
    <xdr:to>
      <xdr:col>36</xdr:col>
      <xdr:colOff>165100</xdr:colOff>
      <xdr:row>96</xdr:row>
      <xdr:rowOff>131037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8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147564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263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58588</xdr:rowOff>
    </xdr:from>
    <xdr:to>
      <xdr:col>85</xdr:col>
      <xdr:colOff>127000</xdr:colOff>
      <xdr:row>36</xdr:row>
      <xdr:rowOff>146695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230788"/>
          <a:ext cx="838200" cy="8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139615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311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50605</xdr:rowOff>
    </xdr:from>
    <xdr:to>
      <xdr:col>81</xdr:col>
      <xdr:colOff>50800</xdr:colOff>
      <xdr:row>36</xdr:row>
      <xdr:rowOff>58588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222805"/>
          <a:ext cx="889000" cy="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50605</xdr:rowOff>
    </xdr:from>
    <xdr:to>
      <xdr:col>76</xdr:col>
      <xdr:colOff>114300</xdr:colOff>
      <xdr:row>36</xdr:row>
      <xdr:rowOff>143321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222805"/>
          <a:ext cx="889000" cy="9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92747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4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132069</xdr:rowOff>
    </xdr:from>
    <xdr:to>
      <xdr:col>71</xdr:col>
      <xdr:colOff>177800</xdr:colOff>
      <xdr:row>36</xdr:row>
      <xdr:rowOff>143321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304269"/>
          <a:ext cx="889000" cy="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110651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45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95895</xdr:rowOff>
    </xdr:from>
    <xdr:to>
      <xdr:col>85</xdr:col>
      <xdr:colOff>177800</xdr:colOff>
      <xdr:row>37</xdr:row>
      <xdr:rowOff>26045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2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118772</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11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7788</xdr:rowOff>
    </xdr:from>
    <xdr:to>
      <xdr:col>81</xdr:col>
      <xdr:colOff>101600</xdr:colOff>
      <xdr:row>36</xdr:row>
      <xdr:rowOff>109388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17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125915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95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171255</xdr:rowOff>
    </xdr:from>
    <xdr:to>
      <xdr:col>76</xdr:col>
      <xdr:colOff>165100</xdr:colOff>
      <xdr:row>36</xdr:row>
      <xdr:rowOff>101405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1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117932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4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92521</xdr:rowOff>
    </xdr:from>
    <xdr:to>
      <xdr:col>72</xdr:col>
      <xdr:colOff>38100</xdr:colOff>
      <xdr:row>37</xdr:row>
      <xdr:rowOff>22671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26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39198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3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81269</xdr:rowOff>
    </xdr:from>
    <xdr:to>
      <xdr:col>67</xdr:col>
      <xdr:colOff>101600</xdr:colOff>
      <xdr:row>37</xdr:row>
      <xdr:rowOff>11419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25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27946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02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112375</xdr:rowOff>
    </xdr:from>
    <xdr:to>
      <xdr:col>85</xdr:col>
      <xdr:colOff>127000</xdr:colOff>
      <xdr:row>57</xdr:row>
      <xdr:rowOff>125767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885025"/>
          <a:ext cx="838200" cy="1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125767</xdr:rowOff>
    </xdr:from>
    <xdr:to>
      <xdr:col>81</xdr:col>
      <xdr:colOff>50800</xdr:colOff>
      <xdr:row>57</xdr:row>
      <xdr:rowOff>126586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98417"/>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167730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9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126586</xdr:rowOff>
    </xdr:from>
    <xdr:to>
      <xdr:col>76</xdr:col>
      <xdr:colOff>114300</xdr:colOff>
      <xdr:row>57</xdr:row>
      <xdr:rowOff>164972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899236"/>
          <a:ext cx="889000" cy="3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164972</xdr:rowOff>
    </xdr:from>
    <xdr:to>
      <xdr:col>71</xdr:col>
      <xdr:colOff>177800</xdr:colOff>
      <xdr:row>58</xdr:row>
      <xdr:rowOff>41564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937622"/>
          <a:ext cx="889000" cy="4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61575</xdr:rowOff>
    </xdr:from>
    <xdr:to>
      <xdr:col>85</xdr:col>
      <xdr:colOff>177800</xdr:colOff>
      <xdr:row>57</xdr:row>
      <xdr:rowOff>163175</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3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40002</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1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74967</xdr:rowOff>
    </xdr:from>
    <xdr:to>
      <xdr:col>81</xdr:col>
      <xdr:colOff>101600</xdr:colOff>
      <xdr:row>58</xdr:row>
      <xdr:rowOff>5117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4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21644</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62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75786</xdr:rowOff>
    </xdr:from>
    <xdr:to>
      <xdr:col>76</xdr:col>
      <xdr:colOff>165100</xdr:colOff>
      <xdr:row>58</xdr:row>
      <xdr:rowOff>5936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4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168513</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941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114172</xdr:rowOff>
    </xdr:from>
    <xdr:to>
      <xdr:col>72</xdr:col>
      <xdr:colOff>38100</xdr:colOff>
      <xdr:row>58</xdr:row>
      <xdr:rowOff>44322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8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35449</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97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162214</xdr:rowOff>
    </xdr:from>
    <xdr:to>
      <xdr:col>67</xdr:col>
      <xdr:colOff>101600</xdr:colOff>
      <xdr:row>58</xdr:row>
      <xdr:rowOff>92364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3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83491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2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124369</xdr:rowOff>
    </xdr:from>
    <xdr:to>
      <xdr:col>85</xdr:col>
      <xdr:colOff>127000</xdr:colOff>
      <xdr:row>95</xdr:row>
      <xdr:rowOff>169152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412119"/>
          <a:ext cx="838200" cy="4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89342</xdr:rowOff>
    </xdr:from>
    <xdr:to>
      <xdr:col>81</xdr:col>
      <xdr:colOff>50800</xdr:colOff>
      <xdr:row>95</xdr:row>
      <xdr:rowOff>124369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377092"/>
          <a:ext cx="889000" cy="3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83804</xdr:rowOff>
    </xdr:from>
    <xdr:to>
      <xdr:col>76</xdr:col>
      <xdr:colOff>114300</xdr:colOff>
      <xdr:row>95</xdr:row>
      <xdr:rowOff>89342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371554"/>
          <a:ext cx="889000" cy="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83804</xdr:rowOff>
    </xdr:from>
    <xdr:to>
      <xdr:col>71</xdr:col>
      <xdr:colOff>177800</xdr:colOff>
      <xdr:row>95</xdr:row>
      <xdr:rowOff>134699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371554"/>
          <a:ext cx="889000" cy="5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118352</xdr:rowOff>
    </xdr:from>
    <xdr:to>
      <xdr:col>85</xdr:col>
      <xdr:colOff>177800</xdr:colOff>
      <xdr:row>96</xdr:row>
      <xdr:rowOff>48502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40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141229</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25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73569</xdr:rowOff>
    </xdr:from>
    <xdr:to>
      <xdr:col>81</xdr:col>
      <xdr:colOff>101600</xdr:colOff>
      <xdr:row>96</xdr:row>
      <xdr:rowOff>3719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36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20246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13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38542</xdr:rowOff>
    </xdr:from>
    <xdr:to>
      <xdr:col>76</xdr:col>
      <xdr:colOff>165100</xdr:colOff>
      <xdr:row>95</xdr:row>
      <xdr:rowOff>140142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32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156669</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101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33004</xdr:rowOff>
    </xdr:from>
    <xdr:to>
      <xdr:col>72</xdr:col>
      <xdr:colOff>38100</xdr:colOff>
      <xdr:row>95</xdr:row>
      <xdr:rowOff>134604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32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151131</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0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83899</xdr:rowOff>
    </xdr:from>
    <xdr:to>
      <xdr:col>67</xdr:col>
      <xdr:colOff>101600</xdr:colOff>
      <xdr:row>96</xdr:row>
      <xdr:rowOff>14049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37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30576</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14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衛生費は火葬場建設により住民一人当たり</a:t>
          </a:r>
          <a:r>
            <a:rPr kumimoji="1" lang="en-US" altLang="ja-JP" sz="1100">
              <a:solidFill>
                <a:schemeClr val="dk1"/>
              </a:solidFill>
              <a:effectLst/>
              <a:latin typeface="+mn-lt"/>
              <a:ea typeface="+mn-ea"/>
              <a:cs typeface="+mn-cs"/>
            </a:rPr>
            <a:t>361,444</a:t>
          </a:r>
          <a:r>
            <a:rPr kumimoji="1" lang="ja-JP" altLang="en-US" sz="1100">
              <a:solidFill>
                <a:schemeClr val="dk1"/>
              </a:solidFill>
              <a:effectLst/>
              <a:latin typeface="+mn-lt"/>
              <a:ea typeface="+mn-ea"/>
              <a:cs typeface="+mn-cs"/>
            </a:rPr>
            <a:t>円となっており、類似団体と比較して</a:t>
          </a:r>
          <a:r>
            <a:rPr kumimoji="1" lang="en-US" altLang="ja-JP" sz="1100">
              <a:solidFill>
                <a:schemeClr val="dk1"/>
              </a:solidFill>
              <a:effectLst/>
              <a:latin typeface="+mn-lt"/>
              <a:ea typeface="+mn-ea"/>
              <a:cs typeface="+mn-cs"/>
            </a:rPr>
            <a:t>213,320</a:t>
          </a:r>
          <a:r>
            <a:rPr kumimoji="1" lang="ja-JP" altLang="en-US" sz="1100">
              <a:solidFill>
                <a:schemeClr val="dk1"/>
              </a:solidFill>
              <a:effectLst/>
              <a:latin typeface="+mn-lt"/>
              <a:ea typeface="+mn-ea"/>
              <a:cs typeface="+mn-cs"/>
            </a:rPr>
            <a:t>円高くなっている。</a:t>
          </a:r>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294,539</a:t>
          </a:r>
          <a:r>
            <a:rPr kumimoji="1" lang="ja-JP" altLang="ja-JP" sz="1100">
              <a:solidFill>
                <a:schemeClr val="dk1"/>
              </a:solidFill>
              <a:effectLst/>
              <a:latin typeface="+mn-lt"/>
              <a:ea typeface="+mn-ea"/>
              <a:cs typeface="+mn-cs"/>
            </a:rPr>
            <a:t>円となっており、類似団体と比較して</a:t>
          </a:r>
          <a:r>
            <a:rPr kumimoji="1" lang="en-US" altLang="ja-JP" sz="1100">
              <a:solidFill>
                <a:schemeClr val="dk1"/>
              </a:solidFill>
              <a:effectLst/>
              <a:latin typeface="+mn-lt"/>
              <a:ea typeface="+mn-ea"/>
              <a:cs typeface="+mn-cs"/>
            </a:rPr>
            <a:t>121,851</a:t>
          </a:r>
          <a:r>
            <a:rPr kumimoji="1" lang="ja-JP" altLang="ja-JP" sz="1100">
              <a:solidFill>
                <a:schemeClr val="dk1"/>
              </a:solidFill>
              <a:effectLst/>
              <a:latin typeface="+mn-lt"/>
              <a:ea typeface="+mn-ea"/>
              <a:cs typeface="+mn-cs"/>
            </a:rPr>
            <a:t>円コストが高い状況となっている。これは、近年大型建設事業が集中した影響や、償還期限の短い過疎債、辺地債を利用しているため償還額が多額になっているためである。今後も地方債発行額が償還額を超えないよう発行額の抑制を図ることはもとより、交付税措置のある起債を積極的に活用するなど、財政の安定化を図ることと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北海道利尻富士町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については、行財政改革を積極的に実施した結果、平成１８年度まで取崩しをしていたが、平成１９年度以降は積み立てを行っていることから、基金残高は急激に回復しており、今後も適正な財政運営を行い残高の維持を図っていく。</a:t>
          </a:r>
          <a:endParaRPr lang="ja-JP" altLang="ja-JP" sz="1400">
            <a:effectLst/>
          </a:endParaRPr>
        </a:p>
        <a:p>
          <a:r>
            <a:rPr kumimoji="1" lang="ja-JP" altLang="ja-JP" sz="1100">
              <a:solidFill>
                <a:schemeClr val="dk1"/>
              </a:solidFill>
              <a:effectLst/>
              <a:latin typeface="+mn-lt"/>
              <a:ea typeface="+mn-ea"/>
              <a:cs typeface="+mn-cs"/>
            </a:rPr>
            <a:t>　収支については、適正な歳入歳出予算を編成することにより、実質収支、単年度収支の適正化を図っていく。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北海道利尻富士町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全会計において黒字であるが、各特別会計においては比率が小さい状況である。</a:t>
          </a:r>
          <a:endParaRPr lang="ja-JP" altLang="ja-JP" sz="1400">
            <a:effectLst/>
          </a:endParaRPr>
        </a:p>
        <a:p>
          <a:r>
            <a:rPr kumimoji="1" lang="ja-JP" altLang="ja-JP" sz="1100">
              <a:solidFill>
                <a:schemeClr val="dk1"/>
              </a:solidFill>
              <a:effectLst/>
              <a:latin typeface="+mn-lt"/>
              <a:ea typeface="+mn-ea"/>
              <a:cs typeface="+mn-cs"/>
            </a:rPr>
            <a:t>　これは多くの会計が一般会計からの繰入に依存している割合が高いためであり、今後は独立採算の原則に則り、各特別会計の健全化を一層図っていく必要がある。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92.168.100.78\&#32207;&#21209;&#35506;\&#36001;&#25919;&#20418;\&#36001;&#25919;&#29366;&#27841;\&#36001;&#25919;&#29366;&#27841;&#36039;&#26009;&#38598;\R7(R5&#27770;&#31639;&#65289;\2&#22238;&#30446;\&#12304;&#36001;&#25919;&#29366;&#27841;&#36039;&#26009;&#38598;&#12305;_015199_&#21033;&#23611;&#23500;&#22763;&#30010;_2023(2&#22238;&#30446;).xlsx" TargetMode="External"/><Relationship Id="rId1" Type="http://schemas.openxmlformats.org/officeDocument/2006/relationships/externalLinkPath" Target="&#12304;&#36001;&#25919;&#29366;&#27841;&#36039;&#26009;&#38598;&#12305;_015199_&#21033;&#23611;&#23500;&#22763;&#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27.6</v>
          </cell>
          <cell r="BX51">
            <v>12</v>
          </cell>
        </row>
        <row r="53">
          <cell r="BP53">
            <v>50.6</v>
          </cell>
          <cell r="BX53">
            <v>52.7</v>
          </cell>
          <cell r="CF53">
            <v>54.3</v>
          </cell>
          <cell r="CN53">
            <v>56</v>
          </cell>
          <cell r="CV53">
            <v>55.9</v>
          </cell>
        </row>
        <row r="55">
          <cell r="AN55" t="str">
            <v>類似団体内平均値</v>
          </cell>
          <cell r="BP55">
            <v>0</v>
          </cell>
          <cell r="BX55">
            <v>0</v>
          </cell>
          <cell r="CF55">
            <v>0</v>
          </cell>
          <cell r="CN55">
            <v>0</v>
          </cell>
          <cell r="CV55">
            <v>0</v>
          </cell>
        </row>
        <row r="57">
          <cell r="BP57">
            <v>60.2</v>
          </cell>
          <cell r="BX57">
            <v>61</v>
          </cell>
          <cell r="CF57">
            <v>62.2</v>
          </cell>
          <cell r="CN57">
            <v>63.6</v>
          </cell>
          <cell r="CV57">
            <v>65.900000000000006</v>
          </cell>
        </row>
        <row r="72">
          <cell r="BP72" t="str">
            <v>R01</v>
          </cell>
          <cell r="BX72" t="str">
            <v>R02</v>
          </cell>
          <cell r="CF72" t="str">
            <v>R03</v>
          </cell>
          <cell r="CN72" t="str">
            <v>R04</v>
          </cell>
          <cell r="CV72" t="str">
            <v>R05</v>
          </cell>
        </row>
        <row r="73">
          <cell r="AN73" t="str">
            <v>当該団体値</v>
          </cell>
          <cell r="BP73">
            <v>27.6</v>
          </cell>
          <cell r="BX73">
            <v>12</v>
          </cell>
        </row>
        <row r="75">
          <cell r="BP75">
            <v>13.5</v>
          </cell>
          <cell r="BX75">
            <v>13.9</v>
          </cell>
          <cell r="CF75">
            <v>14.3</v>
          </cell>
          <cell r="CN75">
            <v>14.6</v>
          </cell>
          <cell r="CV75">
            <v>13.7</v>
          </cell>
        </row>
        <row r="77">
          <cell r="AN77" t="str">
            <v>類似団体内平均値</v>
          </cell>
          <cell r="BP77">
            <v>0</v>
          </cell>
          <cell r="BX77">
            <v>0</v>
          </cell>
          <cell r="CF77">
            <v>0</v>
          </cell>
          <cell r="CN77">
            <v>0</v>
          </cell>
          <cell r="CV77">
            <v>0</v>
          </cell>
        </row>
        <row r="79">
          <cell r="BP79">
            <v>7.3</v>
          </cell>
          <cell r="BX79">
            <v>7.4</v>
          </cell>
          <cell r="CF79">
            <v>7.5</v>
          </cell>
          <cell r="CN79">
            <v>7.5</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6054879</v>
      </c>
      <c r="BO4" s="358"/>
      <c r="BP4" s="358"/>
      <c r="BQ4" s="358"/>
      <c r="BR4" s="358"/>
      <c r="BS4" s="358"/>
      <c r="BT4" s="358"/>
      <c r="BU4" s="359"/>
      <c r="BV4" s="357">
        <v>5687043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6.8</v>
      </c>
      <c r="CU4" s="364"/>
      <c r="CV4" s="364"/>
      <c r="CW4" s="364"/>
      <c r="CX4" s="364"/>
      <c r="CY4" s="364"/>
      <c r="CZ4" s="364"/>
      <c r="DA4" s="365"/>
      <c r="DB4" s="363">
        <v>2.5</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5881985</v>
      </c>
      <c r="BO5" s="395"/>
      <c r="BP5" s="395"/>
      <c r="BQ5" s="395"/>
      <c r="BR5" s="395"/>
      <c r="BS5" s="395"/>
      <c r="BT5" s="395"/>
      <c r="BU5" s="396"/>
      <c r="BV5" s="394">
        <v>5624948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77.599999999999994</v>
      </c>
      <c r="CU5" s="392"/>
      <c r="CV5" s="392"/>
      <c r="CW5" s="392"/>
      <c r="CX5" s="392"/>
      <c r="CY5" s="392"/>
      <c r="CZ5" s="392"/>
      <c r="DA5" s="393"/>
      <c r="DB5" s="391">
        <v>77.5</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172894</v>
      </c>
      <c r="BO6" s="395"/>
      <c r="BP6" s="395"/>
      <c r="BQ6" s="395"/>
      <c r="BR6" s="395"/>
      <c r="BS6" s="395"/>
      <c r="BT6" s="395"/>
      <c r="BU6" s="396"/>
      <c r="BV6" s="394">
        <v>62095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77.900000000000006</v>
      </c>
      <c r="CU6" s="432"/>
      <c r="CV6" s="432"/>
      <c r="CW6" s="432"/>
      <c r="CX6" s="432"/>
      <c r="CY6" s="432"/>
      <c r="CZ6" s="432"/>
      <c r="DA6" s="433"/>
      <c r="DB6" s="431">
        <v>78.099999999999994</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3440</v>
      </c>
      <c r="BO7" s="395"/>
      <c r="BP7" s="395"/>
      <c r="BQ7" s="395"/>
      <c r="BR7" s="395"/>
      <c r="BS7" s="395"/>
      <c r="BT7" s="395"/>
      <c r="BU7" s="396"/>
      <c r="BV7" s="394">
        <v>400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2502888</v>
      </c>
      <c r="CU7" s="395"/>
      <c r="CV7" s="395"/>
      <c r="CW7" s="395"/>
      <c r="CX7" s="395"/>
      <c r="CY7" s="395"/>
      <c r="CZ7" s="395"/>
      <c r="DA7" s="396"/>
      <c r="DB7" s="394">
        <v>2515507</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169454</v>
      </c>
      <c r="BO8" s="395"/>
      <c r="BP8" s="395"/>
      <c r="BQ8" s="395"/>
      <c r="BR8" s="395"/>
      <c r="BS8" s="395"/>
      <c r="BT8" s="395"/>
      <c r="BU8" s="396"/>
      <c r="BV8" s="394">
        <v>61695</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0.12</v>
      </c>
      <c r="CU8" s="435"/>
      <c r="CV8" s="435"/>
      <c r="CW8" s="435"/>
      <c r="CX8" s="435"/>
      <c r="CY8" s="435"/>
      <c r="CZ8" s="435"/>
      <c r="DA8" s="436"/>
      <c r="DB8" s="434">
        <v>0.12</v>
      </c>
      <c r="DC8" s="435"/>
      <c r="DD8" s="435"/>
      <c r="DE8" s="435"/>
      <c r="DF8" s="435"/>
      <c r="DG8" s="435"/>
      <c r="DH8" s="435"/>
      <c r="DI8" s="436"/>
    </row>
    <row r="9" spans="1:119" ht="18.75" customHeight="1" thickBot="1" x14ac:dyDescent="0.2">
      <c r="A9" s="175"/>
      <c r="B9" s="388" t="s">
        <v>106</v>
      </c>
      <c r="C9" s="389"/>
      <c r="D9" s="389"/>
      <c r="E9" s="389"/>
      <c r="F9" s="389"/>
      <c r="G9" s="389"/>
      <c r="H9" s="389"/>
      <c r="I9" s="389"/>
      <c r="J9" s="389"/>
      <c r="K9" s="437"/>
      <c r="L9" s="438" t="s">
        <v>107</v>
      </c>
      <c r="M9" s="439"/>
      <c r="N9" s="439"/>
      <c r="O9" s="439"/>
      <c r="P9" s="439"/>
      <c r="Q9" s="440"/>
      <c r="R9" s="441">
        <v>2458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107759</v>
      </c>
      <c r="BO9" s="395"/>
      <c r="BP9" s="395"/>
      <c r="BQ9" s="395"/>
      <c r="BR9" s="395"/>
      <c r="BS9" s="395"/>
      <c r="BT9" s="395"/>
      <c r="BU9" s="396"/>
      <c r="BV9" s="394">
        <v>-4299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18.600000000000001</v>
      </c>
      <c r="CU9" s="392"/>
      <c r="CV9" s="392"/>
      <c r="CW9" s="392"/>
      <c r="CX9" s="392"/>
      <c r="CY9" s="392"/>
      <c r="CZ9" s="392"/>
      <c r="DA9" s="393"/>
      <c r="DB9" s="391">
        <v>20.5</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112</v>
      </c>
      <c r="M10" s="424"/>
      <c r="N10" s="424"/>
      <c r="O10" s="424"/>
      <c r="P10" s="424"/>
      <c r="Q10" s="425"/>
      <c r="R10" s="445">
        <v>2787</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74335</v>
      </c>
      <c r="BO10" s="395"/>
      <c r="BP10" s="395"/>
      <c r="BQ10" s="395"/>
      <c r="BR10" s="395"/>
      <c r="BS10" s="395"/>
      <c r="BT10" s="395"/>
      <c r="BU10" s="396"/>
      <c r="BV10" s="394">
        <v>104853</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2194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90"/>
      <c r="M13" s="485" t="s">
        <v>130</v>
      </c>
      <c r="N13" s="486"/>
      <c r="O13" s="486"/>
      <c r="P13" s="486"/>
      <c r="Q13" s="487"/>
      <c r="R13" s="478">
        <v>2185</v>
      </c>
      <c r="S13" s="479"/>
      <c r="T13" s="479"/>
      <c r="U13" s="479"/>
      <c r="V13" s="480"/>
      <c r="W13" s="410" t="s">
        <v>131</v>
      </c>
      <c r="X13" s="411"/>
      <c r="Y13" s="411"/>
      <c r="Z13" s="411"/>
      <c r="AA13" s="411"/>
      <c r="AB13" s="401"/>
      <c r="AC13" s="445">
        <v>381</v>
      </c>
      <c r="AD13" s="446"/>
      <c r="AE13" s="446"/>
      <c r="AF13" s="446"/>
      <c r="AG13" s="488"/>
      <c r="AH13" s="445">
        <v>460</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182094</v>
      </c>
      <c r="BO13" s="395"/>
      <c r="BP13" s="395"/>
      <c r="BQ13" s="395"/>
      <c r="BR13" s="395"/>
      <c r="BS13" s="395"/>
      <c r="BT13" s="395"/>
      <c r="BU13" s="396"/>
      <c r="BV13" s="394">
        <v>100554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13.7</v>
      </c>
      <c r="CU13" s="392"/>
      <c r="CV13" s="392"/>
      <c r="CW13" s="392"/>
      <c r="CX13" s="392"/>
      <c r="CY13" s="392"/>
      <c r="CZ13" s="392"/>
      <c r="DA13" s="393"/>
      <c r="DB13" s="391">
        <v>14.6</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2259</v>
      </c>
      <c r="S14" s="479"/>
      <c r="T14" s="479"/>
      <c r="U14" s="479"/>
      <c r="V14" s="480"/>
      <c r="W14" s="384"/>
      <c r="X14" s="385"/>
      <c r="Y14" s="385"/>
      <c r="Z14" s="385"/>
      <c r="AA14" s="385"/>
      <c r="AB14" s="374"/>
      <c r="AC14" s="481">
        <v>26.9</v>
      </c>
      <c r="AD14" s="482"/>
      <c r="AE14" s="482"/>
      <c r="AF14" s="482"/>
      <c r="AG14" s="483"/>
      <c r="AH14" s="481">
        <v>28.5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90"/>
      <c r="M15" s="485" t="s">
        <v>130</v>
      </c>
      <c r="N15" s="486"/>
      <c r="O15" s="486"/>
      <c r="P15" s="486"/>
      <c r="Q15" s="487"/>
      <c r="R15" s="478">
        <v>2252</v>
      </c>
      <c r="S15" s="479"/>
      <c r="T15" s="479"/>
      <c r="U15" s="479"/>
      <c r="V15" s="480"/>
      <c r="W15" s="410" t="s">
        <v>137</v>
      </c>
      <c r="X15" s="411"/>
      <c r="Y15" s="411"/>
      <c r="Z15" s="411"/>
      <c r="AA15" s="411"/>
      <c r="AB15" s="401"/>
      <c r="AC15" s="445">
        <v>237</v>
      </c>
      <c r="AD15" s="446"/>
      <c r="AE15" s="446"/>
      <c r="AF15" s="446"/>
      <c r="AG15" s="488"/>
      <c r="AH15" s="445">
        <v>263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284710</v>
      </c>
      <c r="BO15" s="358"/>
      <c r="BP15" s="358"/>
      <c r="BQ15" s="358"/>
      <c r="BR15" s="358"/>
      <c r="BS15" s="358"/>
      <c r="BT15" s="358"/>
      <c r="BU15" s="359"/>
      <c r="BV15" s="357">
        <v>287518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16.7</v>
      </c>
      <c r="AD16" s="482"/>
      <c r="AE16" s="482"/>
      <c r="AF16" s="482"/>
      <c r="AG16" s="483"/>
      <c r="AH16" s="481">
        <v>16.3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2428055</v>
      </c>
      <c r="BO16" s="395"/>
      <c r="BP16" s="395"/>
      <c r="BQ16" s="395"/>
      <c r="BR16" s="395"/>
      <c r="BS16" s="395"/>
      <c r="BT16" s="395"/>
      <c r="BU16" s="396"/>
      <c r="BV16" s="394">
        <v>2426633</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797</v>
      </c>
      <c r="AD17" s="446"/>
      <c r="AE17" s="446"/>
      <c r="AF17" s="446"/>
      <c r="AG17" s="488"/>
      <c r="AH17" s="445">
        <v>889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351087</v>
      </c>
      <c r="BO17" s="395"/>
      <c r="BP17" s="395"/>
      <c r="BQ17" s="395"/>
      <c r="BR17" s="395"/>
      <c r="BS17" s="395"/>
      <c r="BT17" s="395"/>
      <c r="BU17" s="396"/>
      <c r="BV17" s="394">
        <v>357340</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105.62</v>
      </c>
      <c r="M18" s="518"/>
      <c r="N18" s="518"/>
      <c r="O18" s="518"/>
      <c r="P18" s="518"/>
      <c r="Q18" s="518"/>
      <c r="R18" s="519"/>
      <c r="S18" s="519"/>
      <c r="T18" s="519"/>
      <c r="U18" s="519"/>
      <c r="V18" s="520"/>
      <c r="W18" s="412"/>
      <c r="X18" s="413"/>
      <c r="Y18" s="413"/>
      <c r="Z18" s="413"/>
      <c r="AA18" s="413"/>
      <c r="AB18" s="404"/>
      <c r="AC18" s="521">
        <v>56.3</v>
      </c>
      <c r="AD18" s="522"/>
      <c r="AE18" s="522"/>
      <c r="AF18" s="522"/>
      <c r="AG18" s="523"/>
      <c r="AH18" s="521">
        <v>55.1</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1990823</v>
      </c>
      <c r="BO18" s="395"/>
      <c r="BP18" s="395"/>
      <c r="BQ18" s="395"/>
      <c r="BR18" s="395"/>
      <c r="BS18" s="395"/>
      <c r="BT18" s="395"/>
      <c r="BU18" s="396"/>
      <c r="BV18" s="394">
        <v>1979697</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23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3004292</v>
      </c>
      <c r="BO19" s="395"/>
      <c r="BP19" s="395"/>
      <c r="BQ19" s="395"/>
      <c r="BR19" s="395"/>
      <c r="BS19" s="395"/>
      <c r="BT19" s="395"/>
      <c r="BU19" s="396"/>
      <c r="BV19" s="394">
        <v>3121698</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1199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5817209</v>
      </c>
      <c r="BO22" s="358"/>
      <c r="BP22" s="358"/>
      <c r="BQ22" s="358"/>
      <c r="BR22" s="358"/>
      <c r="BS22" s="358"/>
      <c r="BT22" s="358"/>
      <c r="BU22" s="359"/>
      <c r="BV22" s="357">
        <v>5656369</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5683945</v>
      </c>
      <c r="BO23" s="395"/>
      <c r="BP23" s="395"/>
      <c r="BQ23" s="395"/>
      <c r="BR23" s="395"/>
      <c r="BS23" s="395"/>
      <c r="BT23" s="395"/>
      <c r="BU23" s="396"/>
      <c r="BV23" s="394">
        <v>5506986</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7000</v>
      </c>
      <c r="R24" s="446"/>
      <c r="S24" s="446"/>
      <c r="T24" s="446"/>
      <c r="U24" s="446"/>
      <c r="V24" s="488"/>
      <c r="W24" s="540"/>
      <c r="X24" s="541"/>
      <c r="Y24" s="542"/>
      <c r="Z24" s="444" t="s">
        <v>162</v>
      </c>
      <c r="AA24" s="424"/>
      <c r="AB24" s="424"/>
      <c r="AC24" s="424"/>
      <c r="AD24" s="424"/>
      <c r="AE24" s="424"/>
      <c r="AF24" s="424"/>
      <c r="AG24" s="425"/>
      <c r="AH24" s="445">
        <v>60</v>
      </c>
      <c r="AI24" s="446"/>
      <c r="AJ24" s="446"/>
      <c r="AK24" s="446"/>
      <c r="AL24" s="488"/>
      <c r="AM24" s="445">
        <v>168180</v>
      </c>
      <c r="AN24" s="446"/>
      <c r="AO24" s="446"/>
      <c r="AP24" s="446"/>
      <c r="AQ24" s="446"/>
      <c r="AR24" s="488"/>
      <c r="AS24" s="445">
        <v>2803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4820903</v>
      </c>
      <c r="BO24" s="395"/>
      <c r="BP24" s="395"/>
      <c r="BQ24" s="395"/>
      <c r="BR24" s="395"/>
      <c r="BS24" s="395"/>
      <c r="BT24" s="395"/>
      <c r="BU24" s="396"/>
      <c r="BV24" s="394">
        <v>4553769</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5960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13172</v>
      </c>
      <c r="BO25" s="358"/>
      <c r="BP25" s="358"/>
      <c r="BQ25" s="358"/>
      <c r="BR25" s="358"/>
      <c r="BS25" s="358"/>
      <c r="BT25" s="358"/>
      <c r="BU25" s="359"/>
      <c r="BV25" s="357">
        <v>13162</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5580</v>
      </c>
      <c r="R26" s="446"/>
      <c r="S26" s="446"/>
      <c r="T26" s="446"/>
      <c r="U26" s="446"/>
      <c r="V26" s="488"/>
      <c r="W26" s="540"/>
      <c r="X26" s="541"/>
      <c r="Y26" s="542"/>
      <c r="Z26" s="444" t="s">
        <v>168</v>
      </c>
      <c r="AA26" s="546"/>
      <c r="AB26" s="546"/>
      <c r="AC26" s="546"/>
      <c r="AD26" s="546"/>
      <c r="AE26" s="546"/>
      <c r="AF26" s="546"/>
      <c r="AG26" s="547"/>
      <c r="AH26" s="445">
        <v>5</v>
      </c>
      <c r="AI26" s="446"/>
      <c r="AJ26" s="446"/>
      <c r="AK26" s="446"/>
      <c r="AL26" s="488"/>
      <c r="AM26" s="445">
        <v>16585</v>
      </c>
      <c r="AN26" s="446"/>
      <c r="AO26" s="446"/>
      <c r="AP26" s="446"/>
      <c r="AQ26" s="446"/>
      <c r="AR26" s="488"/>
      <c r="AS26" s="445">
        <v>3317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2300</v>
      </c>
      <c r="R27" s="446"/>
      <c r="S27" s="446"/>
      <c r="T27" s="446"/>
      <c r="U27" s="446"/>
      <c r="V27" s="488"/>
      <c r="W27" s="540"/>
      <c r="X27" s="541"/>
      <c r="Y27" s="542"/>
      <c r="Z27" s="444" t="s">
        <v>171</v>
      </c>
      <c r="AA27" s="424"/>
      <c r="AB27" s="424"/>
      <c r="AC27" s="424"/>
      <c r="AD27" s="424"/>
      <c r="AE27" s="424"/>
      <c r="AF27" s="424"/>
      <c r="AG27" s="425"/>
      <c r="AH27" s="445">
        <v>1</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52641</v>
      </c>
      <c r="BO27" s="514"/>
      <c r="BP27" s="514"/>
      <c r="BQ27" s="514"/>
      <c r="BR27" s="514"/>
      <c r="BS27" s="514"/>
      <c r="BT27" s="514"/>
      <c r="BU27" s="515"/>
      <c r="BV27" s="513">
        <v>52641</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174</v>
      </c>
      <c r="F28" s="424"/>
      <c r="G28" s="424"/>
      <c r="H28" s="424"/>
      <c r="I28" s="424"/>
      <c r="J28" s="424"/>
      <c r="K28" s="425"/>
      <c r="L28" s="445">
        <v>1</v>
      </c>
      <c r="M28" s="446"/>
      <c r="N28" s="446"/>
      <c r="O28" s="446"/>
      <c r="P28" s="488"/>
      <c r="Q28" s="445">
        <v>1850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1179504</v>
      </c>
      <c r="BO28" s="358"/>
      <c r="BP28" s="358"/>
      <c r="BQ28" s="358"/>
      <c r="BR28" s="358"/>
      <c r="BS28" s="358"/>
      <c r="BT28" s="358"/>
      <c r="BU28" s="359"/>
      <c r="BV28" s="357">
        <v>1105169</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177</v>
      </c>
      <c r="F29" s="424"/>
      <c r="G29" s="424"/>
      <c r="H29" s="424"/>
      <c r="I29" s="424"/>
      <c r="J29" s="424"/>
      <c r="K29" s="425"/>
      <c r="L29" s="445">
        <v>7</v>
      </c>
      <c r="M29" s="446"/>
      <c r="N29" s="446"/>
      <c r="O29" s="446"/>
      <c r="P29" s="488"/>
      <c r="Q29" s="445">
        <v>1650</v>
      </c>
      <c r="R29" s="446"/>
      <c r="S29" s="446"/>
      <c r="T29" s="446"/>
      <c r="U29" s="446"/>
      <c r="V29" s="488"/>
      <c r="W29" s="543"/>
      <c r="X29" s="544"/>
      <c r="Y29" s="545"/>
      <c r="Z29" s="444" t="s">
        <v>178</v>
      </c>
      <c r="AA29" s="424"/>
      <c r="AB29" s="424"/>
      <c r="AC29" s="424"/>
      <c r="AD29" s="424"/>
      <c r="AE29" s="424"/>
      <c r="AF29" s="424"/>
      <c r="AG29" s="425"/>
      <c r="AH29" s="445">
        <v>61</v>
      </c>
      <c r="AI29" s="446"/>
      <c r="AJ29" s="446"/>
      <c r="AK29" s="446"/>
      <c r="AL29" s="488"/>
      <c r="AM29" s="445">
        <v>170441</v>
      </c>
      <c r="AN29" s="446"/>
      <c r="AO29" s="446"/>
      <c r="AP29" s="446"/>
      <c r="AQ29" s="446"/>
      <c r="AR29" s="488"/>
      <c r="AS29" s="445">
        <v>2794</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841792</v>
      </c>
      <c r="BO29" s="395"/>
      <c r="BP29" s="395"/>
      <c r="BQ29" s="395"/>
      <c r="BR29" s="395"/>
      <c r="BS29" s="395"/>
      <c r="BT29" s="395"/>
      <c r="BU29" s="396"/>
      <c r="BV29" s="394">
        <v>833748</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95.8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1396108</v>
      </c>
      <c r="BO30" s="514"/>
      <c r="BP30" s="514"/>
      <c r="BQ30" s="514"/>
      <c r="BR30" s="514"/>
      <c r="BS30" s="514"/>
      <c r="BT30" s="514"/>
      <c r="BU30" s="515"/>
      <c r="BV30" s="513">
        <v>1335581</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15">
      <c r="A33" s="175"/>
      <c r="B33" s="202"/>
      <c r="C33" s="418" t="s">
        <v>187</v>
      </c>
      <c r="D33" s="418"/>
      <c r="E33" s="383" t="s">
        <v>188</v>
      </c>
      <c r="F33" s="383"/>
      <c r="G33" s="383"/>
      <c r="H33" s="383"/>
      <c r="I33" s="383"/>
      <c r="J33" s="383"/>
      <c r="K33" s="383"/>
      <c r="L33" s="383"/>
      <c r="M33" s="383"/>
      <c r="N33" s="383"/>
      <c r="O33" s="383"/>
      <c r="P33" s="383"/>
      <c r="Q33" s="383"/>
      <c r="R33" s="383"/>
      <c r="S33" s="383"/>
      <c r="T33" s="179"/>
      <c r="U33" s="418" t="s">
        <v>187</v>
      </c>
      <c r="V33" s="418"/>
      <c r="W33" s="383" t="s">
        <v>188</v>
      </c>
      <c r="X33" s="383"/>
      <c r="Y33" s="383"/>
      <c r="Z33" s="383"/>
      <c r="AA33" s="383"/>
      <c r="AB33" s="383"/>
      <c r="AC33" s="383"/>
      <c r="AD33" s="383"/>
      <c r="AE33" s="383"/>
      <c r="AF33" s="383"/>
      <c r="AG33" s="383"/>
      <c r="AH33" s="383"/>
      <c r="AI33" s="383"/>
      <c r="AJ33" s="383"/>
      <c r="AK33" s="383"/>
      <c r="AL33" s="179"/>
      <c r="AM33" s="418" t="s">
        <v>187</v>
      </c>
      <c r="AN33" s="418"/>
      <c r="AO33" s="383" t="s">
        <v>188</v>
      </c>
      <c r="AP33" s="383"/>
      <c r="AQ33" s="383"/>
      <c r="AR33" s="383"/>
      <c r="AS33" s="383"/>
      <c r="AT33" s="383"/>
      <c r="AU33" s="383"/>
      <c r="AV33" s="383"/>
      <c r="AW33" s="383"/>
      <c r="AX33" s="383"/>
      <c r="AY33" s="383"/>
      <c r="AZ33" s="383"/>
      <c r="BA33" s="383"/>
      <c r="BB33" s="383"/>
      <c r="BC33" s="383"/>
      <c r="BD33" s="185"/>
      <c r="BE33" s="383" t="s">
        <v>189</v>
      </c>
      <c r="BF33" s="383"/>
      <c r="BG33" s="383" t="s">
        <v>190</v>
      </c>
      <c r="BH33" s="383"/>
      <c r="BI33" s="383"/>
      <c r="BJ33" s="383"/>
      <c r="BK33" s="383"/>
      <c r="BL33" s="383"/>
      <c r="BM33" s="383"/>
      <c r="BN33" s="383"/>
      <c r="BO33" s="383"/>
      <c r="BP33" s="383"/>
      <c r="BQ33" s="383"/>
      <c r="BR33" s="383"/>
      <c r="BS33" s="383"/>
      <c r="BT33" s="383"/>
      <c r="BU33" s="383"/>
      <c r="BV33" s="185"/>
      <c r="BW33" s="418" t="s">
        <v>189</v>
      </c>
      <c r="BX33" s="418"/>
      <c r="BY33" s="383" t="s">
        <v>191</v>
      </c>
      <c r="BZ33" s="383"/>
      <c r="CA33" s="383"/>
      <c r="CB33" s="383"/>
      <c r="CC33" s="383"/>
      <c r="CD33" s="383"/>
      <c r="CE33" s="383"/>
      <c r="CF33" s="383"/>
      <c r="CG33" s="383"/>
      <c r="CH33" s="383"/>
      <c r="CI33" s="383"/>
      <c r="CJ33" s="383"/>
      <c r="CK33" s="383"/>
      <c r="CL33" s="383"/>
      <c r="CM33" s="383"/>
      <c r="CN33" s="179"/>
      <c r="CO33" s="418" t="s">
        <v>187</v>
      </c>
      <c r="CP33" s="418"/>
      <c r="CQ33" s="383" t="s">
        <v>192</v>
      </c>
      <c r="CR33" s="383"/>
      <c r="CS33" s="383"/>
      <c r="CT33" s="383"/>
      <c r="CU33" s="383"/>
      <c r="CV33" s="383"/>
      <c r="CW33" s="383"/>
      <c r="CX33" s="383"/>
      <c r="CY33" s="383"/>
      <c r="CZ33" s="383"/>
      <c r="DA33" s="383"/>
      <c r="DB33" s="383"/>
      <c r="DC33" s="383"/>
      <c r="DD33" s="383"/>
      <c r="DE33" s="383"/>
      <c r="DF33" s="179"/>
      <c r="DG33" s="583" t="s">
        <v>193</v>
      </c>
      <c r="DH33" s="583"/>
      <c r="DI33" s="180"/>
    </row>
    <row r="34" spans="1:113" ht="32.25" customHeight="1" x14ac:dyDescent="0.15">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利尻富士町国民健康保険事業特別会計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f>IF(BG34="","",MAX(C34:D43,U34:V43,AM34:AN43)+1)</f>
        <v>8</v>
      </c>
      <c r="BF34" s="584"/>
      <c r="BG34" s="585" t="str">
        <f>IF('各会計、関係団体の財政状況及び健全化判断比率'!B33="","",'各会計、関係団体の財政状況及び健全化判断比率'!B33)</f>
        <v>利尻富士町簡易水道事業特別会計</v>
      </c>
      <c r="BH34" s="585"/>
      <c r="BI34" s="585"/>
      <c r="BJ34" s="585"/>
      <c r="BK34" s="585"/>
      <c r="BL34" s="585"/>
      <c r="BM34" s="585"/>
      <c r="BN34" s="585"/>
      <c r="BO34" s="585"/>
      <c r="BP34" s="585"/>
      <c r="BQ34" s="585"/>
      <c r="BR34" s="585"/>
      <c r="BS34" s="585"/>
      <c r="BT34" s="585"/>
      <c r="BU34" s="585"/>
      <c r="BV34" s="175"/>
      <c r="BW34" s="584">
        <f>IF(BY34="","",MAX(C34:D43,U34:V43,AM34:AN43,BE34:BF43)+1)</f>
        <v>12</v>
      </c>
      <c r="BX34" s="584"/>
      <c r="BY34" s="585" t="str">
        <f>IF('各会計、関係団体の財政状況及び健全化判断比率'!B68="","",'各会計、関係団体の財政状況及び健全化判断比率'!B68)</f>
        <v>利尻島国民健康保険病院組合（病院事業）</v>
      </c>
      <c r="BZ34" s="585"/>
      <c r="CA34" s="585"/>
      <c r="CB34" s="585"/>
      <c r="CC34" s="585"/>
      <c r="CD34" s="585"/>
      <c r="CE34" s="585"/>
      <c r="CF34" s="585"/>
      <c r="CG34" s="585"/>
      <c r="CH34" s="585"/>
      <c r="CI34" s="585"/>
      <c r="CJ34" s="585"/>
      <c r="CK34" s="585"/>
      <c r="CL34" s="585"/>
      <c r="CM34" s="585"/>
      <c r="CN34" s="175"/>
      <c r="CO34" s="584">
        <f>IF(CQ34="","",MAX(C34:D43,U34:V43,AM34:AN43,BE34:BF43,BW34:BX43)+1)</f>
        <v>17</v>
      </c>
      <c r="CP34" s="584"/>
      <c r="CQ34" s="585" t="str">
        <f>IF('各会計、関係団体の財政状況及び健全化判断比率'!BS7="","",'各会計、関係団体の財政状況及び健全化判断比率'!BS7)</f>
        <v>株式会社利尻島振興公社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15">
      <c r="A35" s="175"/>
      <c r="B35" s="202"/>
      <c r="C35" s="584">
        <f>IF(E35="","",C34+1)</f>
        <v>2</v>
      </c>
      <c r="D35" s="584"/>
      <c r="E35" s="585" t="str">
        <f>IF('各会計、関係団体の財政状況及び健全化判断比率'!B8="","",'各会計、関係団体の財政状況及び健全化判断比率'!B8)</f>
        <v>利尻富士町歯科施設特別会計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利尻富士町後期高齢者医療特別会計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f t="shared" ref="BE35:BE43" si="1">IF(BG35="","",BE34+1)</f>
        <v>9</v>
      </c>
      <c r="BF35" s="584"/>
      <c r="BG35" s="585" t="str">
        <f>IF('各会計、関係団体の財政状況及び健全化判断比率'!B34="","",'各会計、関係団体の財政状況及び健全化判断比率'!B34)</f>
        <v>利尻富士町下水道事業特別会計</v>
      </c>
      <c r="BH35" s="585"/>
      <c r="BI35" s="585"/>
      <c r="BJ35" s="585"/>
      <c r="BK35" s="585"/>
      <c r="BL35" s="585"/>
      <c r="BM35" s="585"/>
      <c r="BN35" s="585"/>
      <c r="BO35" s="585"/>
      <c r="BP35" s="585"/>
      <c r="BQ35" s="585"/>
      <c r="BR35" s="585"/>
      <c r="BS35" s="585"/>
      <c r="BT35" s="585"/>
      <c r="BU35" s="585"/>
      <c r="BV35" s="175"/>
      <c r="BW35" s="584">
        <f t="shared" ref="BW35:BW43" si="2">IF(BY35="","",BW34+1)</f>
        <v>13</v>
      </c>
      <c r="BX35" s="584"/>
      <c r="BY35" s="585" t="str">
        <f>IF('各会計、関係団体の財政状況及び健全化判断比率'!B69="","",'各会計、関係団体の財政状況及び健全化判断比率'!B69)</f>
        <v>利尻島国民健康保険病院組合（訪問看護事業）</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15">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利尻富士町介護保険事業特別会計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f t="shared" si="1"/>
        <v>10</v>
      </c>
      <c r="BF36" s="584"/>
      <c r="BG36" s="585" t="str">
        <f>IF('各会計、関係団体の財政状況及び健全化判断比率'!B35="","",'各会計、関係団体の財政状況及び健全化判断比率'!B35)</f>
        <v>利尻富士町港湾整備事業特別会計</v>
      </c>
      <c r="BH36" s="585"/>
      <c r="BI36" s="585"/>
      <c r="BJ36" s="585"/>
      <c r="BK36" s="585"/>
      <c r="BL36" s="585"/>
      <c r="BM36" s="585"/>
      <c r="BN36" s="585"/>
      <c r="BO36" s="585"/>
      <c r="BP36" s="585"/>
      <c r="BQ36" s="585"/>
      <c r="BR36" s="585"/>
      <c r="BS36" s="585"/>
      <c r="BT36" s="585"/>
      <c r="BU36" s="585"/>
      <c r="BV36" s="175"/>
      <c r="BW36" s="584">
        <f t="shared" si="2"/>
        <v>14</v>
      </c>
      <c r="BX36" s="584"/>
      <c r="BY36" s="585" t="str">
        <f>IF('各会計、関係団体の財政状況及び健全化判断比率'!B70="","",'各会計、関係団体の財政状況及び健全化判断比率'!B70)</f>
        <v>利尻郡清掃施設組合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15">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6</v>
      </c>
      <c r="V37" s="584"/>
      <c r="W37" s="585" t="str">
        <f>IF('各会計、関係団体の財政状況及び健全化判断比率'!B31="","",'各会計、関係団体の財政状況及び健全化判断比率'!B31)</f>
        <v>利尻富士町介護サービス特別会計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f t="shared" si="1"/>
        <v>11</v>
      </c>
      <c r="BF37" s="584"/>
      <c r="BG37" s="585" t="str">
        <f>IF('各会計、関係団体の財政状況及び健全化判断比率'!B36="","",'各会計、関係団体の財政状況及び健全化判断比率'!B36)</f>
        <v>利尻富士町温泉事業特別会計</v>
      </c>
      <c r="BH37" s="585"/>
      <c r="BI37" s="585"/>
      <c r="BJ37" s="585"/>
      <c r="BK37" s="585"/>
      <c r="BL37" s="585"/>
      <c r="BM37" s="585"/>
      <c r="BN37" s="585"/>
      <c r="BO37" s="585"/>
      <c r="BP37" s="585"/>
      <c r="BQ37" s="585"/>
      <c r="BR37" s="585"/>
      <c r="BS37" s="585"/>
      <c r="BT37" s="585"/>
      <c r="BU37" s="585"/>
      <c r="BV37" s="175"/>
      <c r="BW37" s="584">
        <f t="shared" si="2"/>
        <v>15</v>
      </c>
      <c r="BX37" s="584"/>
      <c r="BY37" s="585" t="str">
        <f>IF('各会計、関係団体の財政状況及び健全化判断比率'!B71="","",'各会計、関係団体の財政状況及び健全化判断比率'!B71)</f>
        <v>利尻郡学校給食組合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15">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f t="shared" si="4"/>
        <v>7</v>
      </c>
      <c r="V38" s="584"/>
      <c r="W38" s="585" t="str">
        <f>IF('各会計、関係団体の財政状況及び健全化判断比率'!B32="","",'各会計、関係団体の財政状況及び健全化判断比率'!B32)</f>
        <v>利尻富士町国民健康保険施設特別会計</v>
      </c>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16</v>
      </c>
      <c r="BX38" s="584"/>
      <c r="BY38" s="585" t="str">
        <f>IF('各会計、関係団体の財政状況及び健全化判断比率'!B72="","",'各会計、関係団体の財政状況及び健全化判断比率'!B72)</f>
        <v>利尻礼文消防事務組合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15">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15">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15">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15">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15">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lizbsLJfmf1sfMbIlVhrXYx9pdzO6/kXzPtmRaCHwdZquytvEFGnsdKKwO4d2iAfgvqvJvffkNlRfpPKxgn85w==" saltValue="xMG2P9svhrl2qWrAi/1ju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6"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36" t="s">
        <v>536</v>
      </c>
      <c r="D34" s="1136"/>
      <c r="E34" s="1137"/>
      <c r="F34" s="32">
        <v>1.54</v>
      </c>
      <c r="G34" s="33">
        <v>1.03</v>
      </c>
      <c r="H34" s="33">
        <v>2.5099999999999998</v>
      </c>
      <c r="I34" s="33">
        <v>2.38</v>
      </c>
      <c r="J34" s="34">
        <v>6.74</v>
      </c>
      <c r="K34" s="22"/>
      <c r="L34" s="22"/>
      <c r="M34" s="22"/>
      <c r="N34" s="22"/>
      <c r="O34" s="22"/>
      <c r="P34" s="22"/>
    </row>
    <row r="35" spans="1:16" ht="39" customHeight="1" x14ac:dyDescent="0.15">
      <c r="A35" s="22"/>
      <c r="B35" s="35"/>
      <c r="C35" s="1132" t="s">
        <v>537</v>
      </c>
      <c r="D35" s="1132"/>
      <c r="E35" s="1133"/>
      <c r="F35" s="36">
        <v>0</v>
      </c>
      <c r="G35" s="37">
        <v>0.02</v>
      </c>
      <c r="H35" s="37">
        <v>0.44</v>
      </c>
      <c r="I35" s="37">
        <v>0.46</v>
      </c>
      <c r="J35" s="38">
        <v>0.94</v>
      </c>
      <c r="K35" s="22"/>
      <c r="L35" s="22"/>
      <c r="M35" s="22"/>
      <c r="N35" s="22"/>
      <c r="O35" s="22"/>
      <c r="P35" s="22"/>
    </row>
    <row r="36" spans="1:16" ht="39" customHeight="1" x14ac:dyDescent="0.15">
      <c r="A36" s="22"/>
      <c r="B36" s="35"/>
      <c r="C36" s="1132" t="s">
        <v>538</v>
      </c>
      <c r="D36" s="1132"/>
      <c r="E36" s="1133"/>
      <c r="F36" s="36">
        <v>0.53</v>
      </c>
      <c r="G36" s="37">
        <v>0.26</v>
      </c>
      <c r="H36" s="37">
        <v>0.28999999999999998</v>
      </c>
      <c r="I36" s="37">
        <v>0.16</v>
      </c>
      <c r="J36" s="38">
        <v>0.35</v>
      </c>
      <c r="K36" s="22"/>
      <c r="L36" s="22"/>
      <c r="M36" s="22"/>
      <c r="N36" s="22"/>
      <c r="O36" s="22"/>
      <c r="P36" s="22"/>
    </row>
    <row r="37" spans="1:16" ht="39" customHeight="1" x14ac:dyDescent="0.15">
      <c r="A37" s="22"/>
      <c r="B37" s="35"/>
      <c r="C37" s="1132" t="s">
        <v>539</v>
      </c>
      <c r="D37" s="1132"/>
      <c r="E37" s="1133"/>
      <c r="F37" s="36">
        <v>0.21</v>
      </c>
      <c r="G37" s="37">
        <v>0.11</v>
      </c>
      <c r="H37" s="37">
        <v>0.03</v>
      </c>
      <c r="I37" s="37">
        <v>0.01</v>
      </c>
      <c r="J37" s="38">
        <v>0.28000000000000003</v>
      </c>
      <c r="K37" s="22"/>
      <c r="L37" s="22"/>
      <c r="M37" s="22"/>
      <c r="N37" s="22"/>
      <c r="O37" s="22"/>
      <c r="P37" s="22"/>
    </row>
    <row r="38" spans="1:16" ht="39" customHeight="1" x14ac:dyDescent="0.15">
      <c r="A38" s="22"/>
      <c r="B38" s="35"/>
      <c r="C38" s="1132" t="s">
        <v>540</v>
      </c>
      <c r="D38" s="1132"/>
      <c r="E38" s="1133"/>
      <c r="F38" s="36">
        <v>0.15</v>
      </c>
      <c r="G38" s="37">
        <v>0.04</v>
      </c>
      <c r="H38" s="37">
        <v>0.02</v>
      </c>
      <c r="I38" s="37">
        <v>0.03</v>
      </c>
      <c r="J38" s="38">
        <v>0.19</v>
      </c>
      <c r="K38" s="22"/>
      <c r="L38" s="22"/>
      <c r="M38" s="22"/>
      <c r="N38" s="22"/>
      <c r="O38" s="22"/>
      <c r="P38" s="22"/>
    </row>
    <row r="39" spans="1:16" ht="39" customHeight="1" x14ac:dyDescent="0.15">
      <c r="A39" s="22"/>
      <c r="B39" s="35"/>
      <c r="C39" s="1132" t="s">
        <v>541</v>
      </c>
      <c r="D39" s="1132"/>
      <c r="E39" s="1133"/>
      <c r="F39" s="36">
        <v>0.11</v>
      </c>
      <c r="G39" s="37">
        <v>0.04</v>
      </c>
      <c r="H39" s="37">
        <v>0.02</v>
      </c>
      <c r="I39" s="37">
        <v>0.02</v>
      </c>
      <c r="J39" s="38">
        <v>0.11</v>
      </c>
      <c r="K39" s="22"/>
      <c r="L39" s="22"/>
      <c r="M39" s="22"/>
      <c r="N39" s="22"/>
      <c r="O39" s="22"/>
      <c r="P39" s="22"/>
    </row>
    <row r="40" spans="1:16" ht="39" customHeight="1" x14ac:dyDescent="0.15">
      <c r="A40" s="22"/>
      <c r="B40" s="35"/>
      <c r="C40" s="1132" t="s">
        <v>542</v>
      </c>
      <c r="D40" s="1132"/>
      <c r="E40" s="1133"/>
      <c r="F40" s="36">
        <v>0</v>
      </c>
      <c r="G40" s="37">
        <v>0.03</v>
      </c>
      <c r="H40" s="37">
        <v>0.06</v>
      </c>
      <c r="I40" s="37">
        <v>0.13</v>
      </c>
      <c r="J40" s="38">
        <v>0.08</v>
      </c>
      <c r="K40" s="22"/>
      <c r="L40" s="22"/>
      <c r="M40" s="22"/>
      <c r="N40" s="22"/>
      <c r="O40" s="22"/>
      <c r="P40" s="22"/>
    </row>
    <row r="41" spans="1:16" ht="39" customHeight="1" x14ac:dyDescent="0.15">
      <c r="A41" s="22"/>
      <c r="B41" s="35"/>
      <c r="C41" s="1132" t="s">
        <v>543</v>
      </c>
      <c r="D41" s="1132"/>
      <c r="E41" s="1133"/>
      <c r="F41" s="36">
        <v>0.03</v>
      </c>
      <c r="G41" s="37">
        <v>0</v>
      </c>
      <c r="H41" s="37">
        <v>0</v>
      </c>
      <c r="I41" s="37">
        <v>0.04</v>
      </c>
      <c r="J41" s="38">
        <v>0.05</v>
      </c>
      <c r="K41" s="22"/>
      <c r="L41" s="22"/>
      <c r="M41" s="22"/>
      <c r="N41" s="22"/>
      <c r="O41" s="22"/>
      <c r="P41" s="22"/>
    </row>
    <row r="42" spans="1:16" ht="39" customHeight="1" x14ac:dyDescent="0.15">
      <c r="A42" s="22"/>
      <c r="B42" s="39"/>
      <c r="C42" s="1132" t="s">
        <v>544</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545</v>
      </c>
      <c r="D43" s="1134"/>
      <c r="E43" s="1135"/>
      <c r="F43" s="41">
        <v>0.06</v>
      </c>
      <c r="G43" s="42">
        <v>0.09</v>
      </c>
      <c r="H43" s="42">
        <v>0.06</v>
      </c>
      <c r="I43" s="42">
        <v>7.0000000000000007E-2</v>
      </c>
      <c r="J43" s="43">
        <v>0.03</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5QdWzkK8cG8xmMEA9pGvZq+ljd6r3Mqh8dTC33Mn2cXW8rJwEG2dntPjmKm8K7AsCwkz0xrTU3whFeM0mEqgGg==" saltValue="gtbwQDd+PE1Do2sHtcs8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4" zoomScale="70" zoomScaleNormal="70" zoomScaleSheetLayoutView="55" workbookViewId="0">
      <selection activeCell="P55" sqref="P5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760</v>
      </c>
      <c r="L45" s="58">
        <v>809</v>
      </c>
      <c r="M45" s="58">
        <v>784</v>
      </c>
      <c r="N45" s="58">
        <v>718</v>
      </c>
      <c r="O45" s="59">
        <v>646</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491</v>
      </c>
      <c r="L46" s="62" t="s">
        <v>491</v>
      </c>
      <c r="M46" s="62" t="s">
        <v>491</v>
      </c>
      <c r="N46" s="62" t="s">
        <v>491</v>
      </c>
      <c r="O46" s="63" t="s">
        <v>491</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491</v>
      </c>
      <c r="L47" s="62" t="s">
        <v>491</v>
      </c>
      <c r="M47" s="62" t="s">
        <v>491</v>
      </c>
      <c r="N47" s="62" t="s">
        <v>491</v>
      </c>
      <c r="O47" s="63" t="s">
        <v>491</v>
      </c>
      <c r="P47" s="46"/>
      <c r="Q47" s="46"/>
      <c r="R47" s="46"/>
      <c r="S47" s="46"/>
      <c r="T47" s="46"/>
      <c r="U47" s="46"/>
    </row>
    <row r="48" spans="1:21" ht="30.75" customHeight="1" x14ac:dyDescent="0.15">
      <c r="A48" s="46"/>
      <c r="B48" s="1140"/>
      <c r="C48" s="1141"/>
      <c r="D48" s="60"/>
      <c r="E48" s="1146" t="s">
        <v>13</v>
      </c>
      <c r="F48" s="1146"/>
      <c r="G48" s="1146"/>
      <c r="H48" s="1146"/>
      <c r="I48" s="1146"/>
      <c r="J48" s="1147"/>
      <c r="K48" s="61">
        <v>119</v>
      </c>
      <c r="L48" s="62">
        <v>125</v>
      </c>
      <c r="M48" s="62">
        <v>123</v>
      </c>
      <c r="N48" s="62">
        <v>137</v>
      </c>
      <c r="O48" s="63">
        <v>188</v>
      </c>
      <c r="P48" s="46"/>
      <c r="Q48" s="46"/>
      <c r="R48" s="46"/>
      <c r="S48" s="46"/>
      <c r="T48" s="46"/>
      <c r="U48" s="46"/>
    </row>
    <row r="49" spans="1:21" ht="30.75" customHeight="1" x14ac:dyDescent="0.15">
      <c r="A49" s="46"/>
      <c r="B49" s="1140"/>
      <c r="C49" s="1141"/>
      <c r="D49" s="60"/>
      <c r="E49" s="1146" t="s">
        <v>14</v>
      </c>
      <c r="F49" s="1146"/>
      <c r="G49" s="1146"/>
      <c r="H49" s="1146"/>
      <c r="I49" s="1146"/>
      <c r="J49" s="1147"/>
      <c r="K49" s="61">
        <v>32</v>
      </c>
      <c r="L49" s="62">
        <v>37</v>
      </c>
      <c r="M49" s="62">
        <v>38</v>
      </c>
      <c r="N49" s="62">
        <v>36</v>
      </c>
      <c r="O49" s="63">
        <v>36</v>
      </c>
      <c r="P49" s="46"/>
      <c r="Q49" s="46"/>
      <c r="R49" s="46"/>
      <c r="S49" s="46"/>
      <c r="T49" s="46"/>
      <c r="U49" s="46"/>
    </row>
    <row r="50" spans="1:21" ht="30.75" customHeight="1" x14ac:dyDescent="0.15">
      <c r="A50" s="46"/>
      <c r="B50" s="1140"/>
      <c r="C50" s="1141"/>
      <c r="D50" s="60"/>
      <c r="E50" s="1146" t="s">
        <v>15</v>
      </c>
      <c r="F50" s="1146"/>
      <c r="G50" s="1146"/>
      <c r="H50" s="1146"/>
      <c r="I50" s="1146"/>
      <c r="J50" s="1147"/>
      <c r="K50" s="61">
        <v>7</v>
      </c>
      <c r="L50" s="62">
        <v>12</v>
      </c>
      <c r="M50" s="62">
        <v>12</v>
      </c>
      <c r="N50" s="62">
        <v>10</v>
      </c>
      <c r="O50" s="63">
        <v>10</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1</v>
      </c>
      <c r="M51" s="62">
        <v>0</v>
      </c>
      <c r="N51" s="62" t="s">
        <v>491</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683</v>
      </c>
      <c r="L52" s="62">
        <v>706</v>
      </c>
      <c r="M52" s="62">
        <v>648</v>
      </c>
      <c r="N52" s="62">
        <v>630</v>
      </c>
      <c r="O52" s="63">
        <v>644</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235</v>
      </c>
      <c r="L53" s="67">
        <v>278</v>
      </c>
      <c r="M53" s="67">
        <v>309</v>
      </c>
      <c r="N53" s="67">
        <v>271</v>
      </c>
      <c r="O53" s="68">
        <v>236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7pXjfnvDEmB+id10ScdFVHS1aX441A7jmGClwmE5WRwvScp6GVqkgxEDKy4mQmhIkZOkuPTjBtwhezO5M7/T+Q==" saltValue="8Dh3k8+I3QlHhDfyrdD2m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C31"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169" t="s">
        <v>30</v>
      </c>
      <c r="C41" s="1170"/>
      <c r="D41" s="103"/>
      <c r="E41" s="1175" t="s">
        <v>31</v>
      </c>
      <c r="F41" s="1175"/>
      <c r="G41" s="1175"/>
      <c r="H41" s="1176"/>
      <c r="I41" s="342">
        <v>6819</v>
      </c>
      <c r="J41" s="343">
        <v>6324</v>
      </c>
      <c r="K41" s="343">
        <v>5956</v>
      </c>
      <c r="L41" s="343">
        <v>5656</v>
      </c>
      <c r="M41" s="344">
        <v>5817</v>
      </c>
    </row>
    <row r="42" spans="2:13" ht="27.75" customHeight="1" x14ac:dyDescent="0.15">
      <c r="B42" s="1171"/>
      <c r="C42" s="1172"/>
      <c r="D42" s="104"/>
      <c r="E42" s="1177" t="s">
        <v>32</v>
      </c>
      <c r="F42" s="1177"/>
      <c r="G42" s="1177"/>
      <c r="H42" s="1178"/>
      <c r="I42" s="345">
        <v>44</v>
      </c>
      <c r="J42" s="346">
        <v>32</v>
      </c>
      <c r="K42" s="346">
        <v>21</v>
      </c>
      <c r="L42" s="346">
        <v>10</v>
      </c>
      <c r="M42" s="347" t="s">
        <v>491</v>
      </c>
    </row>
    <row r="43" spans="2:13" ht="27.75" customHeight="1" x14ac:dyDescent="0.15">
      <c r="B43" s="1171"/>
      <c r="C43" s="1172"/>
      <c r="D43" s="104"/>
      <c r="E43" s="1177" t="s">
        <v>33</v>
      </c>
      <c r="F43" s="1177"/>
      <c r="G43" s="1177"/>
      <c r="H43" s="1178"/>
      <c r="I43" s="345">
        <v>1436</v>
      </c>
      <c r="J43" s="346">
        <v>1789</v>
      </c>
      <c r="K43" s="346">
        <v>1751</v>
      </c>
      <c r="L43" s="346">
        <v>1739</v>
      </c>
      <c r="M43" s="347">
        <v>1718</v>
      </c>
    </row>
    <row r="44" spans="2:13" ht="27.75" customHeight="1" x14ac:dyDescent="0.15">
      <c r="B44" s="1171"/>
      <c r="C44" s="1172"/>
      <c r="D44" s="104"/>
      <c r="E44" s="1177" t="s">
        <v>34</v>
      </c>
      <c r="F44" s="1177"/>
      <c r="G44" s="1177"/>
      <c r="H44" s="1178"/>
      <c r="I44" s="345">
        <v>376</v>
      </c>
      <c r="J44" s="346">
        <v>336</v>
      </c>
      <c r="K44" s="346">
        <v>310</v>
      </c>
      <c r="L44" s="346">
        <v>285</v>
      </c>
      <c r="M44" s="347">
        <v>246</v>
      </c>
    </row>
    <row r="45" spans="2:13" ht="27.75" customHeight="1" x14ac:dyDescent="0.15">
      <c r="B45" s="1171"/>
      <c r="C45" s="1172"/>
      <c r="D45" s="104"/>
      <c r="E45" s="1177" t="s">
        <v>35</v>
      </c>
      <c r="F45" s="1177"/>
      <c r="G45" s="1177"/>
      <c r="H45" s="1178"/>
      <c r="I45" s="345">
        <v>460</v>
      </c>
      <c r="J45" s="346">
        <v>456</v>
      </c>
      <c r="K45" s="346">
        <v>450</v>
      </c>
      <c r="L45" s="346">
        <v>430</v>
      </c>
      <c r="M45" s="347">
        <v>450</v>
      </c>
    </row>
    <row r="46" spans="2:13" ht="27.75" customHeight="1" x14ac:dyDescent="0.15">
      <c r="B46" s="1171"/>
      <c r="C46" s="1172"/>
      <c r="D46" s="105"/>
      <c r="E46" s="1177" t="s">
        <v>36</v>
      </c>
      <c r="F46" s="1177"/>
      <c r="G46" s="1177"/>
      <c r="H46" s="1178"/>
      <c r="I46" s="345" t="s">
        <v>491</v>
      </c>
      <c r="J46" s="346" t="s">
        <v>491</v>
      </c>
      <c r="K46" s="346" t="s">
        <v>491</v>
      </c>
      <c r="L46" s="346" t="s">
        <v>491</v>
      </c>
      <c r="M46" s="347" t="s">
        <v>491</v>
      </c>
    </row>
    <row r="47" spans="2:13" ht="27.75" customHeight="1" x14ac:dyDescent="0.15">
      <c r="B47" s="1171"/>
      <c r="C47" s="1172"/>
      <c r="D47" s="106"/>
      <c r="E47" s="1179" t="s">
        <v>37</v>
      </c>
      <c r="F47" s="1180"/>
      <c r="G47" s="1180"/>
      <c r="H47" s="1181"/>
      <c r="I47" s="345" t="s">
        <v>491</v>
      </c>
      <c r="J47" s="346" t="s">
        <v>491</v>
      </c>
      <c r="K47" s="346" t="s">
        <v>491</v>
      </c>
      <c r="L47" s="346" t="s">
        <v>491</v>
      </c>
      <c r="M47" s="347" t="s">
        <v>491</v>
      </c>
    </row>
    <row r="48" spans="2:13" ht="27.75" customHeight="1" x14ac:dyDescent="0.15">
      <c r="B48" s="1171"/>
      <c r="C48" s="1172"/>
      <c r="D48" s="104"/>
      <c r="E48" s="1177" t="s">
        <v>38</v>
      </c>
      <c r="F48" s="1177"/>
      <c r="G48" s="1177"/>
      <c r="H48" s="1178"/>
      <c r="I48" s="345" t="s">
        <v>491</v>
      </c>
      <c r="J48" s="346" t="s">
        <v>491</v>
      </c>
      <c r="K48" s="346" t="s">
        <v>491</v>
      </c>
      <c r="L48" s="346" t="s">
        <v>491</v>
      </c>
      <c r="M48" s="347" t="s">
        <v>491</v>
      </c>
    </row>
    <row r="49" spans="2:13" ht="27.75" customHeight="1" x14ac:dyDescent="0.15">
      <c r="B49" s="1173"/>
      <c r="C49" s="1174"/>
      <c r="D49" s="104"/>
      <c r="E49" s="1177" t="s">
        <v>39</v>
      </c>
      <c r="F49" s="1177"/>
      <c r="G49" s="1177"/>
      <c r="H49" s="1178"/>
      <c r="I49" s="345" t="s">
        <v>491</v>
      </c>
      <c r="J49" s="346" t="s">
        <v>491</v>
      </c>
      <c r="K49" s="346" t="s">
        <v>491</v>
      </c>
      <c r="L49" s="346" t="s">
        <v>491</v>
      </c>
      <c r="M49" s="347" t="s">
        <v>491</v>
      </c>
    </row>
    <row r="50" spans="2:13" ht="27.75" customHeight="1" x14ac:dyDescent="0.15">
      <c r="B50" s="1182" t="s">
        <v>40</v>
      </c>
      <c r="C50" s="1183"/>
      <c r="D50" s="107"/>
      <c r="E50" s="1177" t="s">
        <v>41</v>
      </c>
      <c r="F50" s="1177"/>
      <c r="G50" s="1177"/>
      <c r="H50" s="1178"/>
      <c r="I50" s="345">
        <v>2555</v>
      </c>
      <c r="J50" s="346">
        <v>2622</v>
      </c>
      <c r="K50" s="346">
        <v>2966</v>
      </c>
      <c r="L50" s="346">
        <v>3317</v>
      </c>
      <c r="M50" s="347">
        <v>3468</v>
      </c>
    </row>
    <row r="51" spans="2:13" ht="27.75" customHeight="1" x14ac:dyDescent="0.15">
      <c r="B51" s="1171"/>
      <c r="C51" s="1172"/>
      <c r="D51" s="104"/>
      <c r="E51" s="1177" t="s">
        <v>42</v>
      </c>
      <c r="F51" s="1177"/>
      <c r="G51" s="1177"/>
      <c r="H51" s="1178"/>
      <c r="I51" s="345">
        <v>536</v>
      </c>
      <c r="J51" s="346">
        <v>472</v>
      </c>
      <c r="K51" s="346">
        <v>430</v>
      </c>
      <c r="L51" s="346">
        <v>428</v>
      </c>
      <c r="M51" s="347">
        <v>453</v>
      </c>
    </row>
    <row r="52" spans="2:13" ht="27.75" customHeight="1" x14ac:dyDescent="0.15">
      <c r="B52" s="1173"/>
      <c r="C52" s="1174"/>
      <c r="D52" s="104"/>
      <c r="E52" s="1177" t="s">
        <v>43</v>
      </c>
      <c r="F52" s="1177"/>
      <c r="G52" s="1177"/>
      <c r="H52" s="1178"/>
      <c r="I52" s="345">
        <v>5547</v>
      </c>
      <c r="J52" s="346">
        <v>5616</v>
      </c>
      <c r="K52" s="346">
        <v>5255</v>
      </c>
      <c r="L52" s="346">
        <v>4912</v>
      </c>
      <c r="M52" s="347">
        <v>5292</v>
      </c>
    </row>
    <row r="53" spans="2:13" ht="27.75" customHeight="1" thickBot="1" x14ac:dyDescent="0.2">
      <c r="B53" s="1184" t="s">
        <v>19</v>
      </c>
      <c r="C53" s="1185"/>
      <c r="D53" s="108"/>
      <c r="E53" s="1186" t="s">
        <v>44</v>
      </c>
      <c r="F53" s="1186"/>
      <c r="G53" s="1186"/>
      <c r="H53" s="1187"/>
      <c r="I53" s="348">
        <v>496</v>
      </c>
      <c r="J53" s="349">
        <v>226</v>
      </c>
      <c r="K53" s="349">
        <v>-163</v>
      </c>
      <c r="L53" s="349">
        <v>-537</v>
      </c>
      <c r="M53" s="350">
        <v>-982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6248Z5p5D0HvEjuU1RDpkW/OpSqx1ni9Z8Io8gkjILP/C95drhFR1ZNwwiHJa2f2/uw6i3K/11ylbYIeSFJFTg==" saltValue="jJsSpGZImayWdZSYOur6d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2"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196" t="s">
        <v>46</v>
      </c>
      <c r="D55" s="1196"/>
      <c r="E55" s="1197"/>
      <c r="F55" s="120">
        <v>1000</v>
      </c>
      <c r="G55" s="120">
        <v>1105</v>
      </c>
      <c r="H55" s="121">
        <v>1180</v>
      </c>
    </row>
    <row r="56" spans="2:8" ht="52.5" customHeight="1" x14ac:dyDescent="0.15">
      <c r="B56" s="122"/>
      <c r="C56" s="1198" t="s">
        <v>47</v>
      </c>
      <c r="D56" s="1198"/>
      <c r="E56" s="1199"/>
      <c r="F56" s="123">
        <v>834</v>
      </c>
      <c r="G56" s="123">
        <v>834</v>
      </c>
      <c r="H56" s="124">
        <v>842</v>
      </c>
    </row>
    <row r="57" spans="2:8" ht="53.25" customHeight="1" x14ac:dyDescent="0.15">
      <c r="B57" s="122"/>
      <c r="C57" s="1200" t="s">
        <v>48</v>
      </c>
      <c r="D57" s="1200"/>
      <c r="E57" s="1201"/>
      <c r="F57" s="125">
        <v>1085</v>
      </c>
      <c r="G57" s="125">
        <v>1336</v>
      </c>
      <c r="H57" s="126">
        <v>1396</v>
      </c>
    </row>
    <row r="58" spans="2:8" ht="45.75" customHeight="1" x14ac:dyDescent="0.15">
      <c r="B58" s="127"/>
      <c r="C58" s="1188" t="s">
        <v>558</v>
      </c>
      <c r="D58" s="1189"/>
      <c r="E58" s="1190"/>
      <c r="F58" s="128">
        <v>471</v>
      </c>
      <c r="G58" s="128">
        <v>521</v>
      </c>
      <c r="H58" s="129">
        <v>521</v>
      </c>
    </row>
    <row r="59" spans="2:8" ht="45.75" customHeight="1" x14ac:dyDescent="0.15">
      <c r="B59" s="127"/>
      <c r="C59" s="1188" t="s">
        <v>559</v>
      </c>
      <c r="D59" s="1189"/>
      <c r="E59" s="1190"/>
      <c r="F59" s="128">
        <v>311</v>
      </c>
      <c r="G59" s="128">
        <v>400</v>
      </c>
      <c r="H59" s="129">
        <v>460</v>
      </c>
    </row>
    <row r="60" spans="2:8" ht="45.75" customHeight="1" x14ac:dyDescent="0.15">
      <c r="B60" s="127"/>
      <c r="C60" s="1188" t="s">
        <v>560</v>
      </c>
      <c r="D60" s="1189"/>
      <c r="E60" s="1190"/>
      <c r="F60" s="128">
        <v>142</v>
      </c>
      <c r="G60" s="128">
        <v>202</v>
      </c>
      <c r="H60" s="129">
        <v>202</v>
      </c>
    </row>
    <row r="61" spans="2:8" ht="45.75" customHeight="1" x14ac:dyDescent="0.15">
      <c r="B61" s="127"/>
      <c r="C61" s="1188" t="s">
        <v>561</v>
      </c>
      <c r="D61" s="1189"/>
      <c r="E61" s="1190"/>
      <c r="F61" s="128">
        <v>55</v>
      </c>
      <c r="G61" s="128">
        <v>105</v>
      </c>
      <c r="H61" s="129">
        <v>105</v>
      </c>
    </row>
    <row r="62" spans="2:8" ht="45.75" customHeight="1" thickBot="1" x14ac:dyDescent="0.2">
      <c r="B62" s="130"/>
      <c r="C62" s="1191" t="s">
        <v>562</v>
      </c>
      <c r="D62" s="1192"/>
      <c r="E62" s="1193"/>
      <c r="F62" s="131">
        <v>37</v>
      </c>
      <c r="G62" s="131">
        <v>37</v>
      </c>
      <c r="H62" s="132">
        <v>38</v>
      </c>
    </row>
    <row r="63" spans="2:8" ht="52.5" customHeight="1" thickBot="1" x14ac:dyDescent="0.2">
      <c r="B63" s="133"/>
      <c r="C63" s="1194" t="s">
        <v>49</v>
      </c>
      <c r="D63" s="1194"/>
      <c r="E63" s="1195"/>
      <c r="F63" s="134">
        <v>2919</v>
      </c>
      <c r="G63" s="134">
        <v>3274</v>
      </c>
      <c r="H63" s="135">
        <v>3417</v>
      </c>
    </row>
    <row r="64" spans="2:8" x14ac:dyDescent="0.15"/>
  </sheetData>
  <sheetProtection algorithmName="SHA-512" hashValue="Rg4XneoLLCKix2qFoSv3gAItjvCzp6l5Df9JzsztU6Ie+FjUbrW1uKhkOrNkBxm32sFE+BZF9DxR9RhPU1Bs8w==" saltValue="9RJP58aLaBr9sPd9YIUQ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137A6-872C-4967-A7FA-6C62F8455E69}">
  <sheetPr>
    <pageSetUpPr fitToPage="1"/>
  </sheetPr>
  <dimension ref="A1:DE85"/>
  <sheetViews>
    <sheetView showGridLines="0" topLeftCell="A61" zoomScaleNormal="100" zoomScaleSheetLayoutView="55" workbookViewId="0">
      <selection activeCell="AN65" sqref="AN65:DC6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563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564</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565</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566</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530</v>
      </c>
      <c r="BQ50" s="1226"/>
      <c r="BR50" s="1226"/>
      <c r="BS50" s="1226"/>
      <c r="BT50" s="1226"/>
      <c r="BU50" s="1226"/>
      <c r="BV50" s="1226"/>
      <c r="BW50" s="1226"/>
      <c r="BX50" s="1226" t="s">
        <v>531</v>
      </c>
      <c r="BY50" s="1226"/>
      <c r="BZ50" s="1226"/>
      <c r="CA50" s="1226"/>
      <c r="CB50" s="1226"/>
      <c r="CC50" s="1226"/>
      <c r="CD50" s="1226"/>
      <c r="CE50" s="1226"/>
      <c r="CF50" s="1226" t="s">
        <v>532</v>
      </c>
      <c r="CG50" s="1226"/>
      <c r="CH50" s="1226"/>
      <c r="CI50" s="1226"/>
      <c r="CJ50" s="1226"/>
      <c r="CK50" s="1226"/>
      <c r="CL50" s="1226"/>
      <c r="CM50" s="1226"/>
      <c r="CN50" s="1226" t="s">
        <v>533</v>
      </c>
      <c r="CO50" s="1226"/>
      <c r="CP50" s="1226"/>
      <c r="CQ50" s="1226"/>
      <c r="CR50" s="1226"/>
      <c r="CS50" s="1226"/>
      <c r="CT50" s="1226"/>
      <c r="CU50" s="1226"/>
      <c r="CV50" s="1226" t="s">
        <v>534</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567</v>
      </c>
      <c r="AO51" s="1230"/>
      <c r="AP51" s="1230"/>
      <c r="AQ51" s="1230"/>
      <c r="AR51" s="1230"/>
      <c r="AS51" s="1230"/>
      <c r="AT51" s="1230"/>
      <c r="AU51" s="1230"/>
      <c r="AV51" s="1230"/>
      <c r="AW51" s="1230"/>
      <c r="AX51" s="1230"/>
      <c r="AY51" s="1230"/>
      <c r="AZ51" s="1230"/>
      <c r="BA51" s="1230"/>
      <c r="BB51" s="1230" t="s">
        <v>568</v>
      </c>
      <c r="BC51" s="1230"/>
      <c r="BD51" s="1230"/>
      <c r="BE51" s="1230"/>
      <c r="BF51" s="1230"/>
      <c r="BG51" s="1230"/>
      <c r="BH51" s="1230"/>
      <c r="BI51" s="1230"/>
      <c r="BJ51" s="1230"/>
      <c r="BK51" s="1230"/>
      <c r="BL51" s="1230"/>
      <c r="BM51" s="1230"/>
      <c r="BN51" s="1230"/>
      <c r="BO51" s="1230"/>
      <c r="BP51" s="1231">
        <v>27.6</v>
      </c>
      <c r="BQ51" s="1231"/>
      <c r="BR51" s="1231"/>
      <c r="BS51" s="1231"/>
      <c r="BT51" s="1231"/>
      <c r="BU51" s="1231"/>
      <c r="BV51" s="1231"/>
      <c r="BW51" s="1231"/>
      <c r="BX51" s="1231">
        <v>12</v>
      </c>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569</v>
      </c>
      <c r="BC53" s="1230"/>
      <c r="BD53" s="1230"/>
      <c r="BE53" s="1230"/>
      <c r="BF53" s="1230"/>
      <c r="BG53" s="1230"/>
      <c r="BH53" s="1230"/>
      <c r="BI53" s="1230"/>
      <c r="BJ53" s="1230"/>
      <c r="BK53" s="1230"/>
      <c r="BL53" s="1230"/>
      <c r="BM53" s="1230"/>
      <c r="BN53" s="1230"/>
      <c r="BO53" s="1230"/>
      <c r="BP53" s="1231">
        <v>50.6</v>
      </c>
      <c r="BQ53" s="1231"/>
      <c r="BR53" s="1231"/>
      <c r="BS53" s="1231"/>
      <c r="BT53" s="1231"/>
      <c r="BU53" s="1231"/>
      <c r="BV53" s="1231"/>
      <c r="BW53" s="1231"/>
      <c r="BX53" s="1231">
        <v>52.7</v>
      </c>
      <c r="BY53" s="1231"/>
      <c r="BZ53" s="1231"/>
      <c r="CA53" s="1231"/>
      <c r="CB53" s="1231"/>
      <c r="CC53" s="1231"/>
      <c r="CD53" s="1231"/>
      <c r="CE53" s="1231"/>
      <c r="CF53" s="1231">
        <v>54.3</v>
      </c>
      <c r="CG53" s="1231"/>
      <c r="CH53" s="1231"/>
      <c r="CI53" s="1231"/>
      <c r="CJ53" s="1231"/>
      <c r="CK53" s="1231"/>
      <c r="CL53" s="1231"/>
      <c r="CM53" s="1231"/>
      <c r="CN53" s="1231">
        <v>56</v>
      </c>
      <c r="CO53" s="1231"/>
      <c r="CP53" s="1231"/>
      <c r="CQ53" s="1231"/>
      <c r="CR53" s="1231"/>
      <c r="CS53" s="1231"/>
      <c r="CT53" s="1231"/>
      <c r="CU53" s="1231"/>
      <c r="CV53" s="1231">
        <v>55.9</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570</v>
      </c>
      <c r="AO55" s="1226"/>
      <c r="AP55" s="1226"/>
      <c r="AQ55" s="1226"/>
      <c r="AR55" s="1226"/>
      <c r="AS55" s="1226"/>
      <c r="AT55" s="1226"/>
      <c r="AU55" s="1226"/>
      <c r="AV55" s="1226"/>
      <c r="AW55" s="1226"/>
      <c r="AX55" s="1226"/>
      <c r="AY55" s="1226"/>
      <c r="AZ55" s="1226"/>
      <c r="BA55" s="1226"/>
      <c r="BB55" s="1230" t="s">
        <v>568</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569</v>
      </c>
      <c r="BC57" s="1230"/>
      <c r="BD57" s="1230"/>
      <c r="BE57" s="1230"/>
      <c r="BF57" s="1230"/>
      <c r="BG57" s="1230"/>
      <c r="BH57" s="1230"/>
      <c r="BI57" s="1230"/>
      <c r="BJ57" s="1230"/>
      <c r="BK57" s="1230"/>
      <c r="BL57" s="1230"/>
      <c r="BM57" s="1230"/>
      <c r="BN57" s="1230"/>
      <c r="BO57" s="1230"/>
      <c r="BP57" s="1231">
        <v>60.2</v>
      </c>
      <c r="BQ57" s="1231"/>
      <c r="BR57" s="1231"/>
      <c r="BS57" s="1231"/>
      <c r="BT57" s="1231"/>
      <c r="BU57" s="1231"/>
      <c r="BV57" s="1231"/>
      <c r="BW57" s="1231"/>
      <c r="BX57" s="1231">
        <v>61</v>
      </c>
      <c r="BY57" s="1231"/>
      <c r="BZ57" s="1231"/>
      <c r="CA57" s="1231"/>
      <c r="CB57" s="1231"/>
      <c r="CC57" s="1231"/>
      <c r="CD57" s="1231"/>
      <c r="CE57" s="1231"/>
      <c r="CF57" s="1231">
        <v>62.2</v>
      </c>
      <c r="CG57" s="1231"/>
      <c r="CH57" s="1231"/>
      <c r="CI57" s="1231"/>
      <c r="CJ57" s="1231"/>
      <c r="CK57" s="1231"/>
      <c r="CL57" s="1231"/>
      <c r="CM57" s="1231"/>
      <c r="CN57" s="1231">
        <v>63.6</v>
      </c>
      <c r="CO57" s="1231"/>
      <c r="CP57" s="1231"/>
      <c r="CQ57" s="1231"/>
      <c r="CR57" s="1231"/>
      <c r="CS57" s="1231"/>
      <c r="CT57" s="1231"/>
      <c r="CU57" s="1231"/>
      <c r="CV57" s="1231">
        <v>65.900000000000006</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571</v>
      </c>
    </row>
    <row r="64" spans="1:109" x14ac:dyDescent="0.15">
      <c r="B64" s="259"/>
      <c r="G64" s="1208"/>
      <c r="I64" s="1240"/>
      <c r="J64" s="1240"/>
      <c r="K64" s="1240"/>
      <c r="L64" s="1240"/>
      <c r="M64" s="1240"/>
      <c r="N64" s="1241"/>
      <c r="AM64" s="1208"/>
      <c r="AN64" s="1208" t="s">
        <v>564</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572</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566</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530</v>
      </c>
      <c r="BQ72" s="1226"/>
      <c r="BR72" s="1226"/>
      <c r="BS72" s="1226"/>
      <c r="BT72" s="1226"/>
      <c r="BU72" s="1226"/>
      <c r="BV72" s="1226"/>
      <c r="BW72" s="1226"/>
      <c r="BX72" s="1226" t="s">
        <v>531</v>
      </c>
      <c r="BY72" s="1226"/>
      <c r="BZ72" s="1226"/>
      <c r="CA72" s="1226"/>
      <c r="CB72" s="1226"/>
      <c r="CC72" s="1226"/>
      <c r="CD72" s="1226"/>
      <c r="CE72" s="1226"/>
      <c r="CF72" s="1226" t="s">
        <v>532</v>
      </c>
      <c r="CG72" s="1226"/>
      <c r="CH72" s="1226"/>
      <c r="CI72" s="1226"/>
      <c r="CJ72" s="1226"/>
      <c r="CK72" s="1226"/>
      <c r="CL72" s="1226"/>
      <c r="CM72" s="1226"/>
      <c r="CN72" s="1226" t="s">
        <v>533</v>
      </c>
      <c r="CO72" s="1226"/>
      <c r="CP72" s="1226"/>
      <c r="CQ72" s="1226"/>
      <c r="CR72" s="1226"/>
      <c r="CS72" s="1226"/>
      <c r="CT72" s="1226"/>
      <c r="CU72" s="1226"/>
      <c r="CV72" s="1226" t="s">
        <v>534</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567</v>
      </c>
      <c r="AO73" s="1230"/>
      <c r="AP73" s="1230"/>
      <c r="AQ73" s="1230"/>
      <c r="AR73" s="1230"/>
      <c r="AS73" s="1230"/>
      <c r="AT73" s="1230"/>
      <c r="AU73" s="1230"/>
      <c r="AV73" s="1230"/>
      <c r="AW73" s="1230"/>
      <c r="AX73" s="1230"/>
      <c r="AY73" s="1230"/>
      <c r="AZ73" s="1230"/>
      <c r="BA73" s="1230"/>
      <c r="BB73" s="1230" t="s">
        <v>568</v>
      </c>
      <c r="BC73" s="1230"/>
      <c r="BD73" s="1230"/>
      <c r="BE73" s="1230"/>
      <c r="BF73" s="1230"/>
      <c r="BG73" s="1230"/>
      <c r="BH73" s="1230"/>
      <c r="BI73" s="1230"/>
      <c r="BJ73" s="1230"/>
      <c r="BK73" s="1230"/>
      <c r="BL73" s="1230"/>
      <c r="BM73" s="1230"/>
      <c r="BN73" s="1230"/>
      <c r="BO73" s="1230"/>
      <c r="BP73" s="1231">
        <v>27.6</v>
      </c>
      <c r="BQ73" s="1231"/>
      <c r="BR73" s="1231"/>
      <c r="BS73" s="1231"/>
      <c r="BT73" s="1231"/>
      <c r="BU73" s="1231"/>
      <c r="BV73" s="1231"/>
      <c r="BW73" s="1231"/>
      <c r="BX73" s="1231">
        <v>12</v>
      </c>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573</v>
      </c>
      <c r="BC75" s="1230"/>
      <c r="BD75" s="1230"/>
      <c r="BE75" s="1230"/>
      <c r="BF75" s="1230"/>
      <c r="BG75" s="1230"/>
      <c r="BH75" s="1230"/>
      <c r="BI75" s="1230"/>
      <c r="BJ75" s="1230"/>
      <c r="BK75" s="1230"/>
      <c r="BL75" s="1230"/>
      <c r="BM75" s="1230"/>
      <c r="BN75" s="1230"/>
      <c r="BO75" s="1230"/>
      <c r="BP75" s="1231">
        <v>13.5</v>
      </c>
      <c r="BQ75" s="1231"/>
      <c r="BR75" s="1231"/>
      <c r="BS75" s="1231"/>
      <c r="BT75" s="1231"/>
      <c r="BU75" s="1231"/>
      <c r="BV75" s="1231"/>
      <c r="BW75" s="1231"/>
      <c r="BX75" s="1231">
        <v>13.9</v>
      </c>
      <c r="BY75" s="1231"/>
      <c r="BZ75" s="1231"/>
      <c r="CA75" s="1231"/>
      <c r="CB75" s="1231"/>
      <c r="CC75" s="1231"/>
      <c r="CD75" s="1231"/>
      <c r="CE75" s="1231"/>
      <c r="CF75" s="1231">
        <v>14.3</v>
      </c>
      <c r="CG75" s="1231"/>
      <c r="CH75" s="1231"/>
      <c r="CI75" s="1231"/>
      <c r="CJ75" s="1231"/>
      <c r="CK75" s="1231"/>
      <c r="CL75" s="1231"/>
      <c r="CM75" s="1231"/>
      <c r="CN75" s="1231">
        <v>14.6</v>
      </c>
      <c r="CO75" s="1231"/>
      <c r="CP75" s="1231"/>
      <c r="CQ75" s="1231"/>
      <c r="CR75" s="1231"/>
      <c r="CS75" s="1231"/>
      <c r="CT75" s="1231"/>
      <c r="CU75" s="1231"/>
      <c r="CV75" s="1231">
        <v>13.7</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570</v>
      </c>
      <c r="AO77" s="1226"/>
      <c r="AP77" s="1226"/>
      <c r="AQ77" s="1226"/>
      <c r="AR77" s="1226"/>
      <c r="AS77" s="1226"/>
      <c r="AT77" s="1226"/>
      <c r="AU77" s="1226"/>
      <c r="AV77" s="1226"/>
      <c r="AW77" s="1226"/>
      <c r="AX77" s="1226"/>
      <c r="AY77" s="1226"/>
      <c r="AZ77" s="1226"/>
      <c r="BA77" s="1226"/>
      <c r="BB77" s="1230" t="s">
        <v>568</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573</v>
      </c>
      <c r="BC79" s="1230"/>
      <c r="BD79" s="1230"/>
      <c r="BE79" s="1230"/>
      <c r="BF79" s="1230"/>
      <c r="BG79" s="1230"/>
      <c r="BH79" s="1230"/>
      <c r="BI79" s="1230"/>
      <c r="BJ79" s="1230"/>
      <c r="BK79" s="1230"/>
      <c r="BL79" s="1230"/>
      <c r="BM79" s="1230"/>
      <c r="BN79" s="1230"/>
      <c r="BO79" s="1230"/>
      <c r="BP79" s="1231">
        <v>7.3</v>
      </c>
      <c r="BQ79" s="1231"/>
      <c r="BR79" s="1231"/>
      <c r="BS79" s="1231"/>
      <c r="BT79" s="1231"/>
      <c r="BU79" s="1231"/>
      <c r="BV79" s="1231"/>
      <c r="BW79" s="1231"/>
      <c r="BX79" s="1231">
        <v>7.4</v>
      </c>
      <c r="BY79" s="1231"/>
      <c r="BZ79" s="1231"/>
      <c r="CA79" s="1231"/>
      <c r="CB79" s="1231"/>
      <c r="CC79" s="1231"/>
      <c r="CD79" s="1231"/>
      <c r="CE79" s="1231"/>
      <c r="CF79" s="1231">
        <v>7.5</v>
      </c>
      <c r="CG79" s="1231"/>
      <c r="CH79" s="1231"/>
      <c r="CI79" s="1231"/>
      <c r="CJ79" s="1231"/>
      <c r="CK79" s="1231"/>
      <c r="CL79" s="1231"/>
      <c r="CM79" s="1231"/>
      <c r="CN79" s="1231">
        <v>7.5</v>
      </c>
      <c r="CO79" s="1231"/>
      <c r="CP79" s="1231"/>
      <c r="CQ79" s="1231"/>
      <c r="CR79" s="1231"/>
      <c r="CS79" s="1231"/>
      <c r="CT79" s="1231"/>
      <c r="CU79" s="1231"/>
      <c r="CV79" s="1231">
        <v>7.7</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XUGONDdEHvvJtWJXUQkd1AGzqV4RRdnc0ydlV4jiWdN6ahFVNPIhyLZ9chdr/wFwmPS5y9kBqwKffjFJu7O70A==" saltValue="RLgHCtjATl7OF9J6c+XmY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3FE55-E001-4331-8466-2F30933AADA2}">
  <sheetPr>
    <pageSetUpPr fitToPage="1"/>
  </sheetPr>
  <dimension ref="A1:DR125"/>
  <sheetViews>
    <sheetView showGridLines="0" topLeftCell="A97"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I3wWYgTlv03MrpzKfvEG7znv8yZJldSUcMxVRJfn7AjyODLPyDQxSNeuFFFPVkzww4iFwX3KffTMimnWEf6fOg==" saltValue="OqPUoiisinlWrGxrgWGDt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1D212-754C-47A5-B278-33DC2FA9C323}">
  <sheetPr>
    <pageSetUpPr fitToPage="1"/>
  </sheetPr>
  <dimension ref="A1:DR125"/>
  <sheetViews>
    <sheetView showGridLines="0" topLeftCell="A91"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MtXfeEwtb6TII38xauAMLaO61iBjYeIh4ADkM9CknRsMRz3nwCnymY/yBrPoKDbaS6jGnRym3aL/j1GDc265Pg==" saltValue="nIHLKy5BOGR/F2NiWV6Ge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529</v>
      </c>
      <c r="G2" s="149"/>
      <c r="H2" s="150"/>
    </row>
    <row r="3" spans="1:8" x14ac:dyDescent="0.15">
      <c r="A3" s="146" t="s">
        <v>522</v>
      </c>
      <c r="B3" s="151"/>
      <c r="C3" s="152"/>
      <c r="D3" s="153">
        <v>245241</v>
      </c>
      <c r="E3" s="154"/>
      <c r="F3" s="155">
        <v>268375</v>
      </c>
      <c r="G3" s="156"/>
      <c r="H3" s="157"/>
    </row>
    <row r="4" spans="1:8" x14ac:dyDescent="0.15">
      <c r="A4" s="158"/>
      <c r="B4" s="159"/>
      <c r="C4" s="160"/>
      <c r="D4" s="161">
        <v>52369</v>
      </c>
      <c r="E4" s="162"/>
      <c r="F4" s="163">
        <v>119602</v>
      </c>
      <c r="G4" s="164"/>
      <c r="H4" s="165"/>
    </row>
    <row r="5" spans="1:8" x14ac:dyDescent="0.15">
      <c r="A5" s="146" t="s">
        <v>524</v>
      </c>
      <c r="B5" s="151"/>
      <c r="C5" s="152"/>
      <c r="D5" s="153">
        <v>133824</v>
      </c>
      <c r="E5" s="154"/>
      <c r="F5" s="155">
        <v>301035</v>
      </c>
      <c r="G5" s="156"/>
      <c r="H5" s="157"/>
    </row>
    <row r="6" spans="1:8" x14ac:dyDescent="0.15">
      <c r="A6" s="158"/>
      <c r="B6" s="159"/>
      <c r="C6" s="160"/>
      <c r="D6" s="161">
        <v>47790</v>
      </c>
      <c r="E6" s="162"/>
      <c r="F6" s="163">
        <v>154376</v>
      </c>
      <c r="G6" s="164"/>
      <c r="H6" s="165"/>
    </row>
    <row r="7" spans="1:8" x14ac:dyDescent="0.15">
      <c r="A7" s="146" t="s">
        <v>525</v>
      </c>
      <c r="B7" s="151"/>
      <c r="C7" s="152"/>
      <c r="D7" s="153">
        <v>199673</v>
      </c>
      <c r="E7" s="154"/>
      <c r="F7" s="155">
        <v>277467</v>
      </c>
      <c r="G7" s="156"/>
      <c r="H7" s="157"/>
    </row>
    <row r="8" spans="1:8" x14ac:dyDescent="0.15">
      <c r="A8" s="158"/>
      <c r="B8" s="159"/>
      <c r="C8" s="160"/>
      <c r="D8" s="161">
        <v>93786</v>
      </c>
      <c r="E8" s="162"/>
      <c r="F8" s="163">
        <v>128378</v>
      </c>
      <c r="G8" s="164"/>
      <c r="H8" s="165"/>
    </row>
    <row r="9" spans="1:8" x14ac:dyDescent="0.15">
      <c r="A9" s="146" t="s">
        <v>526</v>
      </c>
      <c r="B9" s="151"/>
      <c r="C9" s="152"/>
      <c r="D9" s="153">
        <v>291612</v>
      </c>
      <c r="E9" s="154"/>
      <c r="F9" s="155">
        <v>282256</v>
      </c>
      <c r="G9" s="156"/>
      <c r="H9" s="157"/>
    </row>
    <row r="10" spans="1:8" x14ac:dyDescent="0.15">
      <c r="A10" s="158"/>
      <c r="B10" s="159"/>
      <c r="C10" s="160"/>
      <c r="D10" s="161">
        <v>132601</v>
      </c>
      <c r="E10" s="162"/>
      <c r="F10" s="163">
        <v>145453</v>
      </c>
      <c r="G10" s="164"/>
      <c r="H10" s="165"/>
    </row>
    <row r="11" spans="1:8" x14ac:dyDescent="0.15">
      <c r="A11" s="146" t="s">
        <v>527</v>
      </c>
      <c r="B11" s="151"/>
      <c r="C11" s="152"/>
      <c r="D11" s="153">
        <v>477041</v>
      </c>
      <c r="E11" s="154"/>
      <c r="F11" s="155">
        <v>295341</v>
      </c>
      <c r="G11" s="156"/>
      <c r="H11" s="157"/>
    </row>
    <row r="12" spans="1:8" x14ac:dyDescent="0.15">
      <c r="A12" s="158"/>
      <c r="B12" s="159"/>
      <c r="C12" s="166"/>
      <c r="D12" s="161">
        <v>341239</v>
      </c>
      <c r="E12" s="162"/>
      <c r="F12" s="163">
        <v>137402</v>
      </c>
      <c r="G12" s="164"/>
      <c r="H12" s="165"/>
    </row>
    <row r="13" spans="1:8" x14ac:dyDescent="0.15">
      <c r="A13" s="146"/>
      <c r="B13" s="151"/>
      <c r="C13" s="152"/>
      <c r="D13" s="153">
        <v>269478</v>
      </c>
      <c r="E13" s="154"/>
      <c r="F13" s="155">
        <v>284895</v>
      </c>
      <c r="G13" s="167"/>
      <c r="H13" s="157"/>
    </row>
    <row r="14" spans="1:8" x14ac:dyDescent="0.15">
      <c r="A14" s="158"/>
      <c r="B14" s="159"/>
      <c r="C14" s="160"/>
      <c r="D14" s="161">
        <v>133557</v>
      </c>
      <c r="E14" s="162"/>
      <c r="F14" s="163">
        <v>137042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1.58</v>
      </c>
      <c r="C19" s="168">
        <f>ROUND(VALUE(SUBSTITUTE(実質収支比率等に係る経年分析!G$48,"▲","-")),2)</f>
        <v>1.1100000000000001</v>
      </c>
      <c r="D19" s="168">
        <f>ROUND(VALUE(SUBSTITUTE(実質収支比率等に係る経年分析!H$48,"▲","-")),2)</f>
        <v>2.5499999999999998</v>
      </c>
      <c r="E19" s="168">
        <f>ROUND(VALUE(SUBSTITUTE(実質収支比率等に係る経年分析!I$48,"▲","-")),2)</f>
        <v>2.4500000000000002</v>
      </c>
      <c r="F19" s="168">
        <f>ROUND(VALUE(SUBSTITUTE(実質収支比率等に係る経年分析!J$48,"▲","-")),2)</f>
        <v>6.77</v>
      </c>
    </row>
    <row r="20" spans="1:11" x14ac:dyDescent="0.15">
      <c r="A20" s="168" t="s">
        <v>53</v>
      </c>
      <c r="B20" s="168">
        <f>ROUND(VALUE(SUBSTITUTE(実質収支比率等に係る経年分析!F$47,"▲","-")),2)</f>
        <v>34.74</v>
      </c>
      <c r="C20" s="168">
        <f>ROUND(VALUE(SUBSTITUTE(実質収支比率等に係る経年分析!G$47,"▲","-")),2)</f>
        <v>33.47</v>
      </c>
      <c r="D20" s="168">
        <f>ROUND(VALUE(SUBSTITUTE(実質収支比率等に係る経年分析!H$47,"▲","-")),2)</f>
        <v>38.67</v>
      </c>
      <c r="E20" s="168">
        <f>ROUND(VALUE(SUBSTITUTE(実質収支比率等に係る経年分析!I$47,"▲","-")),2)</f>
        <v>43.93</v>
      </c>
      <c r="F20" s="168">
        <f>ROUND(VALUE(SUBSTITUTE(実質収支比率等に係る経年分析!J$47,"▲","-")),2)</f>
        <v>47.13</v>
      </c>
    </row>
    <row r="21" spans="1:11" x14ac:dyDescent="0.15">
      <c r="A21" s="168" t="s">
        <v>54</v>
      </c>
      <c r="B21" s="168">
        <f>IF(ISNUMBER(VALUE(SUBSTITUTE(実質収支比率等に係る経年分析!F$49,"▲","-"))),ROUND(VALUE(SUBSTITUTE(実質収支比率等に係る経年分析!F$49,"▲","-")),2),NA())</f>
        <v>0.41</v>
      </c>
      <c r="C21" s="168">
        <f>IF(ISNUMBER(VALUE(SUBSTITUTE(実質収支比率等に係る経年分析!G$49,"▲","-"))),ROUND(VALUE(SUBSTITUTE(実質収支比率等に係る経年分析!G$49,"▲","-")),2),NA())</f>
        <v>-0.31</v>
      </c>
      <c r="D21" s="168">
        <f>IF(ISNUMBER(VALUE(SUBSTITUTE(実質収支比率等に係る経年分析!H$49,"▲","-"))),ROUND(VALUE(SUBSTITUTE(実質収支比率等に係る経年分析!H$49,"▲","-")),2),NA())</f>
        <v>8.1300000000000008</v>
      </c>
      <c r="E21" s="168">
        <f>IF(ISNUMBER(VALUE(SUBSTITUTE(実質収支比率等に係る経年分析!I$49,"▲","-"))),ROUND(VALUE(SUBSTITUTE(実質収支比率等に係る経年分析!I$49,"▲","-")),2),NA())</f>
        <v>4</v>
      </c>
      <c r="F21" s="168">
        <f>IF(ISNUMBER(VALUE(SUBSTITUTE(実質収支比率等に係る経年分析!J$49,"▲","-"))),ROUND(VALUE(SUBSTITUTE(実質収支比率等に係る経年分析!J$49,"▲","-")),2),NA())</f>
        <v>7.28</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0.09</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0.06</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7.0000000000000007E-2</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0.03</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利尻富士町温泉事業特別会計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0.03</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0.05</v>
      </c>
    </row>
    <row r="30" spans="1:11" x14ac:dyDescent="0.15">
      <c r="A30" s="169" t="str">
        <f>IF(連結実質赤字比率に係る赤字・黒字の構成分析!C$40="",NA(),連結実質赤字比率に係る赤字・黒字の構成分析!C$40)</f>
        <v>利尻富士町国民健康保険施設特別会計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0.06</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0.08</v>
      </c>
    </row>
    <row r="31" spans="1:11" x14ac:dyDescent="0.15">
      <c r="A31" s="169" t="str">
        <f>IF(連結実質赤字比率に係る赤字・黒字の構成分析!C$39="",NA(),連結実質赤字比率に係る赤字・黒字の構成分析!C$39)</f>
        <v>利尻富士町下水道事業特別会計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0.11</v>
      </c>
    </row>
    <row r="32" spans="1:11" x14ac:dyDescent="0.15">
      <c r="A32" s="169" t="str">
        <f>IF(連結実質赤字比率に係る赤字・黒字の構成分析!C$38="",NA(),連結実質赤字比率に係る赤字・黒字の構成分析!C$38)</f>
        <v>利尻富士町介護サービス特別会計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0.19</v>
      </c>
    </row>
    <row r="33" spans="1:16" x14ac:dyDescent="0.15">
      <c r="A33" s="169" t="str">
        <f>IF(連結実質赤字比率に係る赤字・黒字の構成分析!C$37="",NA(),連結実質赤字比率に係る赤字・黒字の構成分析!C$37)</f>
        <v>利尻富士町簡易水道事業特別会計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0.28000000000000003</v>
      </c>
    </row>
    <row r="34" spans="1:16" x14ac:dyDescent="0.15">
      <c r="A34" s="169" t="str">
        <f>IF(連結実質赤字比率に係る赤字・黒字の構成分析!C$36="",NA(),連結実質赤字比率に係る赤字・黒字の構成分析!C$36)</f>
        <v>利尻富士町国民健康保険事業特別会計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0.53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0.26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0.28999999999999998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0.16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0.35</v>
      </c>
    </row>
    <row r="35" spans="1:16" x14ac:dyDescent="0.15">
      <c r="A35" s="169" t="str">
        <f>IF(連結実質赤字比率に係る赤字・黒字の構成分析!C$35="",NA(),連結実質赤字比率に係る赤字・黒字の構成分析!C$35)</f>
        <v>利尻富士町介護保険事業特別会計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0.02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0.44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0.46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0.94</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1.54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2.5099999999999998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2.38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6.74</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683</v>
      </c>
      <c r="E42" s="170"/>
      <c r="F42" s="170"/>
      <c r="G42" s="170">
        <f>'実質公債費比率（分子）の構造'!L$52</f>
        <v>706</v>
      </c>
      <c r="H42" s="170"/>
      <c r="I42" s="170"/>
      <c r="J42" s="170">
        <f>'実質公債費比率（分子）の構造'!M$52</f>
        <v>648</v>
      </c>
      <c r="K42" s="170"/>
      <c r="L42" s="170"/>
      <c r="M42" s="170">
        <f>'実質公債費比率（分子）の構造'!N$52</f>
        <v>630</v>
      </c>
      <c r="N42" s="170"/>
      <c r="O42" s="170"/>
      <c r="P42" s="170">
        <f>'実質公債費比率（分子）の構造'!O$52</f>
        <v>644</v>
      </c>
    </row>
    <row r="43" spans="1:16" x14ac:dyDescent="0.15">
      <c r="A43" s="170" t="s">
        <v>16</v>
      </c>
      <c r="B43" s="170">
        <f>'実質公債費比率（分子）の構造'!K$51</f>
        <v>0</v>
      </c>
      <c r="C43" s="170"/>
      <c r="D43" s="170"/>
      <c r="E43" s="170">
        <f>'実質公債費比率（分子）の構造'!L$51</f>
        <v>1</v>
      </c>
      <c r="F43" s="170"/>
      <c r="G43" s="170"/>
      <c r="H43" s="170">
        <f>'実質公債費比率（分子）の構造'!M$51</f>
        <v>0</v>
      </c>
      <c r="I43" s="170"/>
      <c r="J43" s="170"/>
      <c r="K43" s="170" t="str">
        <f>'実質公債費比率（分子）の構造'!N$51</f>
        <v>-</v>
      </c>
      <c r="L43" s="170"/>
      <c r="M43" s="170"/>
      <c r="N43" s="170">
        <f>'実質公債費比率（分子）の構造'!O$51</f>
        <v>0</v>
      </c>
      <c r="O43" s="170"/>
      <c r="P43" s="170"/>
    </row>
    <row r="44" spans="1:16" x14ac:dyDescent="0.15">
      <c r="A44" s="170" t="s">
        <v>62</v>
      </c>
      <c r="B44" s="170">
        <f>'実質公債費比率（分子）の構造'!K$50</f>
        <v>7</v>
      </c>
      <c r="C44" s="170"/>
      <c r="D44" s="170"/>
      <c r="E44" s="170">
        <f>'実質公債費比率（分子）の構造'!L$50</f>
        <v>12</v>
      </c>
      <c r="F44" s="170"/>
      <c r="G44" s="170"/>
      <c r="H44" s="170">
        <f>'実質公債費比率（分子）の構造'!M$50</f>
        <v>12</v>
      </c>
      <c r="I44" s="170"/>
      <c r="J44" s="170"/>
      <c r="K44" s="170">
        <f>'実質公債費比率（分子）の構造'!N$50</f>
        <v>10</v>
      </c>
      <c r="L44" s="170"/>
      <c r="M44" s="170"/>
      <c r="N44" s="170">
        <f>'実質公債費比率（分子）の構造'!O$50</f>
        <v>10</v>
      </c>
      <c r="O44" s="170"/>
      <c r="P44" s="170"/>
    </row>
    <row r="45" spans="1:16" x14ac:dyDescent="0.15">
      <c r="A45" s="170" t="s">
        <v>63</v>
      </c>
      <c r="B45" s="170">
        <f>'実質公債費比率（分子）の構造'!K$49</f>
        <v>32</v>
      </c>
      <c r="C45" s="170"/>
      <c r="D45" s="170"/>
      <c r="E45" s="170">
        <f>'実質公債費比率（分子）の構造'!L$49</f>
        <v>37</v>
      </c>
      <c r="F45" s="170"/>
      <c r="G45" s="170"/>
      <c r="H45" s="170">
        <f>'実質公債費比率（分子）の構造'!M$49</f>
        <v>38</v>
      </c>
      <c r="I45" s="170"/>
      <c r="J45" s="170"/>
      <c r="K45" s="170">
        <f>'実質公債費比率（分子）の構造'!N$49</f>
        <v>36</v>
      </c>
      <c r="L45" s="170"/>
      <c r="M45" s="170"/>
      <c r="N45" s="170">
        <f>'実質公債費比率（分子）の構造'!O$49</f>
        <v>36</v>
      </c>
      <c r="O45" s="170"/>
      <c r="P45" s="170"/>
    </row>
    <row r="46" spans="1:16" x14ac:dyDescent="0.15">
      <c r="A46" s="170" t="s">
        <v>64</v>
      </c>
      <c r="B46" s="170">
        <f>'実質公債費比率（分子）の構造'!K$48</f>
        <v>119</v>
      </c>
      <c r="C46" s="170"/>
      <c r="D46" s="170"/>
      <c r="E46" s="170">
        <f>'実質公債費比率（分子）の構造'!L$48</f>
        <v>125</v>
      </c>
      <c r="F46" s="170"/>
      <c r="G46" s="170"/>
      <c r="H46" s="170">
        <f>'実質公債費比率（分子）の構造'!M$48</f>
        <v>123</v>
      </c>
      <c r="I46" s="170"/>
      <c r="J46" s="170"/>
      <c r="K46" s="170">
        <f>'実質公債費比率（分子）の構造'!N$48</f>
        <v>137</v>
      </c>
      <c r="L46" s="170"/>
      <c r="M46" s="170"/>
      <c r="N46" s="170">
        <f>'実質公債費比率（分子）の構造'!O$48</f>
        <v>188</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760</v>
      </c>
      <c r="C49" s="170"/>
      <c r="D49" s="170"/>
      <c r="E49" s="170">
        <f>'実質公債費比率（分子）の構造'!L$45</f>
        <v>809</v>
      </c>
      <c r="F49" s="170"/>
      <c r="G49" s="170"/>
      <c r="H49" s="170">
        <f>'実質公債費比率（分子）の構造'!M$45</f>
        <v>784</v>
      </c>
      <c r="I49" s="170"/>
      <c r="J49" s="170"/>
      <c r="K49" s="170">
        <f>'実質公債費比率（分子）の構造'!N$45</f>
        <v>718</v>
      </c>
      <c r="L49" s="170"/>
      <c r="M49" s="170"/>
      <c r="N49" s="170">
        <f>'実質公債費比率（分子）の構造'!O$45</f>
        <v>646</v>
      </c>
      <c r="O49" s="170"/>
      <c r="P49" s="170"/>
    </row>
    <row r="50" spans="1:16" x14ac:dyDescent="0.15">
      <c r="A50" s="170" t="s">
        <v>67</v>
      </c>
      <c r="B50" s="170" t="e">
        <f>NA()</f>
        <v>#N/A</v>
      </c>
      <c r="C50" s="170">
        <f>IF(ISNUMBER('実質公債費比率（分子）の構造'!K$53),'実質公債費比率（分子）の構造'!K$53,NA())</f>
        <v>235</v>
      </c>
      <c r="D50" s="170" t="e">
        <f>NA()</f>
        <v>#N/A</v>
      </c>
      <c r="E50" s="170" t="e">
        <f>NA()</f>
        <v>#N/A</v>
      </c>
      <c r="F50" s="170">
        <f>IF(ISNUMBER('実質公債費比率（分子）の構造'!L$53),'実質公債費比率（分子）の構造'!L$53,NA())</f>
        <v>278</v>
      </c>
      <c r="G50" s="170" t="e">
        <f>NA()</f>
        <v>#N/A</v>
      </c>
      <c r="H50" s="170" t="e">
        <f>NA()</f>
        <v>#N/A</v>
      </c>
      <c r="I50" s="170">
        <f>IF(ISNUMBER('実質公債費比率（分子）の構造'!M$53),'実質公債費比率（分子）の構造'!M$53,NA())</f>
        <v>309</v>
      </c>
      <c r="J50" s="170" t="e">
        <f>NA()</f>
        <v>#N/A</v>
      </c>
      <c r="K50" s="170" t="e">
        <f>NA()</f>
        <v>#N/A</v>
      </c>
      <c r="L50" s="170">
        <f>IF(ISNUMBER('実質公債費比率（分子）の構造'!N$53),'実質公債費比率（分子）の構造'!N$53,NA())</f>
        <v>271</v>
      </c>
      <c r="M50" s="170" t="e">
        <f>NA()</f>
        <v>#N/A</v>
      </c>
      <c r="N50" s="170" t="e">
        <f>NA()</f>
        <v>#N/A</v>
      </c>
      <c r="O50" s="170">
        <f>IF(ISNUMBER('実質公債費比率（分子）の構造'!O$53),'実質公債費比率（分子）の構造'!O$53,NA())</f>
        <v>236</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5547</v>
      </c>
      <c r="E56" s="169"/>
      <c r="F56" s="169"/>
      <c r="G56" s="169">
        <f>'将来負担比率（分子）の構造'!J$52</f>
        <v>5616</v>
      </c>
      <c r="H56" s="169"/>
      <c r="I56" s="169"/>
      <c r="J56" s="169">
        <f>'将来負担比率（分子）の構造'!K$52</f>
        <v>5255</v>
      </c>
      <c r="K56" s="169"/>
      <c r="L56" s="169"/>
      <c r="M56" s="169">
        <f>'将来負担比率（分子）の構造'!L$52</f>
        <v>4912</v>
      </c>
      <c r="N56" s="169"/>
      <c r="O56" s="169"/>
      <c r="P56" s="169">
        <f>'将来負担比率（分子）の構造'!M$52</f>
        <v>5292</v>
      </c>
    </row>
    <row r="57" spans="1:16" x14ac:dyDescent="0.15">
      <c r="A57" s="169" t="s">
        <v>42</v>
      </c>
      <c r="B57" s="169"/>
      <c r="C57" s="169"/>
      <c r="D57" s="169">
        <f>'将来負担比率（分子）の構造'!I$51</f>
        <v>536</v>
      </c>
      <c r="E57" s="169"/>
      <c r="F57" s="169"/>
      <c r="G57" s="169">
        <f>'将来負担比率（分子）の構造'!J$51</f>
        <v>472</v>
      </c>
      <c r="H57" s="169"/>
      <c r="I57" s="169"/>
      <c r="J57" s="169">
        <f>'将来負担比率（分子）の構造'!K$51</f>
        <v>430</v>
      </c>
      <c r="K57" s="169"/>
      <c r="L57" s="169"/>
      <c r="M57" s="169">
        <f>'将来負担比率（分子）の構造'!L$51</f>
        <v>428</v>
      </c>
      <c r="N57" s="169"/>
      <c r="O57" s="169"/>
      <c r="P57" s="169">
        <f>'将来負担比率（分子）の構造'!M$51</f>
        <v>453</v>
      </c>
    </row>
    <row r="58" spans="1:16" x14ac:dyDescent="0.15">
      <c r="A58" s="169" t="s">
        <v>41</v>
      </c>
      <c r="B58" s="169"/>
      <c r="C58" s="169"/>
      <c r="D58" s="169">
        <f>'将来負担比率（分子）の構造'!I$50</f>
        <v>2555</v>
      </c>
      <c r="E58" s="169"/>
      <c r="F58" s="169"/>
      <c r="G58" s="169">
        <f>'将来負担比率（分子）の構造'!J$50</f>
        <v>2622</v>
      </c>
      <c r="H58" s="169"/>
      <c r="I58" s="169"/>
      <c r="J58" s="169">
        <f>'将来負担比率（分子）の構造'!K$50</f>
        <v>2966</v>
      </c>
      <c r="K58" s="169"/>
      <c r="L58" s="169"/>
      <c r="M58" s="169">
        <f>'将来負担比率（分子）の構造'!L$50</f>
        <v>3317</v>
      </c>
      <c r="N58" s="169"/>
      <c r="O58" s="169"/>
      <c r="P58" s="169">
        <f>'将来負担比率（分子）の構造'!M$50</f>
        <v>3468</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460</v>
      </c>
      <c r="C62" s="169"/>
      <c r="D62" s="169"/>
      <c r="E62" s="169">
        <f>'将来負担比率（分子）の構造'!J$45</f>
        <v>456</v>
      </c>
      <c r="F62" s="169"/>
      <c r="G62" s="169"/>
      <c r="H62" s="169">
        <f>'将来負担比率（分子）の構造'!K$45</f>
        <v>450</v>
      </c>
      <c r="I62" s="169"/>
      <c r="J62" s="169"/>
      <c r="K62" s="169">
        <f>'将来負担比率（分子）の構造'!L$45</f>
        <v>430</v>
      </c>
      <c r="L62" s="169"/>
      <c r="M62" s="169"/>
      <c r="N62" s="169">
        <f>'将来負担比率（分子）の構造'!M$45</f>
        <v>450</v>
      </c>
      <c r="O62" s="169"/>
      <c r="P62" s="169"/>
    </row>
    <row r="63" spans="1:16" x14ac:dyDescent="0.15">
      <c r="A63" s="169" t="s">
        <v>34</v>
      </c>
      <c r="B63" s="169">
        <f>'将来負担比率（分子）の構造'!I$44</f>
        <v>376</v>
      </c>
      <c r="C63" s="169"/>
      <c r="D63" s="169"/>
      <c r="E63" s="169">
        <f>'将来負担比率（分子）の構造'!J$44</f>
        <v>336</v>
      </c>
      <c r="F63" s="169"/>
      <c r="G63" s="169"/>
      <c r="H63" s="169">
        <f>'将来負担比率（分子）の構造'!K$44</f>
        <v>310</v>
      </c>
      <c r="I63" s="169"/>
      <c r="J63" s="169"/>
      <c r="K63" s="169">
        <f>'将来負担比率（分子）の構造'!L$44</f>
        <v>285</v>
      </c>
      <c r="L63" s="169"/>
      <c r="M63" s="169"/>
      <c r="N63" s="169">
        <f>'将来負担比率（分子）の構造'!M$44</f>
        <v>246</v>
      </c>
      <c r="O63" s="169"/>
      <c r="P63" s="169"/>
    </row>
    <row r="64" spans="1:16" x14ac:dyDescent="0.15">
      <c r="A64" s="169" t="s">
        <v>33</v>
      </c>
      <c r="B64" s="169">
        <f>'将来負担比率（分子）の構造'!I$43</f>
        <v>1436</v>
      </c>
      <c r="C64" s="169"/>
      <c r="D64" s="169"/>
      <c r="E64" s="169">
        <f>'将来負担比率（分子）の構造'!J$43</f>
        <v>1789</v>
      </c>
      <c r="F64" s="169"/>
      <c r="G64" s="169"/>
      <c r="H64" s="169">
        <f>'将来負担比率（分子）の構造'!K$43</f>
        <v>1751</v>
      </c>
      <c r="I64" s="169"/>
      <c r="J64" s="169"/>
      <c r="K64" s="169">
        <f>'将来負担比率（分子）の構造'!L$43</f>
        <v>1739</v>
      </c>
      <c r="L64" s="169"/>
      <c r="M64" s="169"/>
      <c r="N64" s="169">
        <f>'将来負担比率（分子）の構造'!M$43</f>
        <v>1718</v>
      </c>
      <c r="O64" s="169"/>
      <c r="P64" s="169"/>
    </row>
    <row r="65" spans="1:16" x14ac:dyDescent="0.15">
      <c r="A65" s="169" t="s">
        <v>32</v>
      </c>
      <c r="B65" s="169">
        <f>'将来負担比率（分子）の構造'!I$42</f>
        <v>44</v>
      </c>
      <c r="C65" s="169"/>
      <c r="D65" s="169"/>
      <c r="E65" s="169">
        <f>'将来負担比率（分子）の構造'!J$42</f>
        <v>32</v>
      </c>
      <c r="F65" s="169"/>
      <c r="G65" s="169"/>
      <c r="H65" s="169">
        <f>'将来負担比率（分子）の構造'!K$42</f>
        <v>21</v>
      </c>
      <c r="I65" s="169"/>
      <c r="J65" s="169"/>
      <c r="K65" s="169">
        <f>'将来負担比率（分子）の構造'!L$42</f>
        <v>10</v>
      </c>
      <c r="L65" s="169"/>
      <c r="M65" s="169"/>
      <c r="N65" s="169" t="str">
        <f>'将来負担比率（分子）の構造'!M$42</f>
        <v>-</v>
      </c>
      <c r="O65" s="169"/>
      <c r="P65" s="169"/>
    </row>
    <row r="66" spans="1:16" x14ac:dyDescent="0.15">
      <c r="A66" s="169" t="s">
        <v>31</v>
      </c>
      <c r="B66" s="169">
        <f>'将来負担比率（分子）の構造'!I$41</f>
        <v>6819</v>
      </c>
      <c r="C66" s="169"/>
      <c r="D66" s="169"/>
      <c r="E66" s="169">
        <f>'将来負担比率（分子）の構造'!J$41</f>
        <v>6324</v>
      </c>
      <c r="F66" s="169"/>
      <c r="G66" s="169"/>
      <c r="H66" s="169">
        <f>'将来負担比率（分子）の構造'!K$41</f>
        <v>5956</v>
      </c>
      <c r="I66" s="169"/>
      <c r="J66" s="169"/>
      <c r="K66" s="169">
        <f>'将来負担比率（分子）の構造'!L$41</f>
        <v>5656</v>
      </c>
      <c r="L66" s="169"/>
      <c r="M66" s="169"/>
      <c r="N66" s="169">
        <f>'将来負担比率（分子）の構造'!M$41</f>
        <v>5817</v>
      </c>
      <c r="O66" s="169"/>
      <c r="P66" s="169"/>
    </row>
    <row r="67" spans="1:16" x14ac:dyDescent="0.15">
      <c r="A67" s="169" t="s">
        <v>71</v>
      </c>
      <c r="B67" s="169" t="e">
        <f>NA()</f>
        <v>#N/A</v>
      </c>
      <c r="C67" s="169">
        <f>IF(ISNUMBER('将来負担比率（分子）の構造'!I$53), IF('将来負担比率（分子）の構造'!I$53 &lt; 0, 0, '将来負担比率（分子）の構造'!I$53), NA())</f>
        <v>496</v>
      </c>
      <c r="D67" s="169" t="e">
        <f>NA()</f>
        <v>#N/A</v>
      </c>
      <c r="E67" s="169" t="e">
        <f>NA()</f>
        <v>#N/A</v>
      </c>
      <c r="F67" s="169">
        <f>IF(ISNUMBER('将来負担比率（分子）の構造'!J$53), IF('将来負担比率（分子）の構造'!J$53 &lt; 0, 0, '将来負担比率（分子）の構造'!J$53), NA())</f>
        <v>226</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1000</v>
      </c>
      <c r="C72" s="173">
        <f>基金残高に係る経年分析!G55</f>
        <v>1105</v>
      </c>
      <c r="D72" s="173">
        <f>基金残高に係る経年分析!H55</f>
        <v>1180</v>
      </c>
    </row>
    <row r="73" spans="1:16" x14ac:dyDescent="0.15">
      <c r="A73" s="172" t="s">
        <v>74</v>
      </c>
      <c r="B73" s="173">
        <f>基金残高に係る経年分析!F56</f>
        <v>834</v>
      </c>
      <c r="C73" s="173">
        <f>基金残高に係る経年分析!G56</f>
        <v>834</v>
      </c>
      <c r="D73" s="173">
        <f>基金残高に係る経年分析!H56</f>
        <v>842</v>
      </c>
    </row>
    <row r="74" spans="1:16" x14ac:dyDescent="0.15">
      <c r="A74" s="172" t="s">
        <v>75</v>
      </c>
      <c r="B74" s="173">
        <f>基金残高に係る経年分析!F57</f>
        <v>1085</v>
      </c>
      <c r="C74" s="173">
        <f>基金残高に係る経年分析!G57</f>
        <v>1336</v>
      </c>
      <c r="D74" s="173">
        <f>基金残高に係る経年分析!H57</f>
        <v>1396</v>
      </c>
    </row>
  </sheetData>
  <sheetProtection algorithmName="SHA-512" hashValue="/NQUe3+iWw8OstBA3mM+e43HXE7+s5sXmbeOxpNzgAC387NSuoSZPypY8aKaWrMMUO2xdH8P1GBLjB0y3ETRKQ==" saltValue="TRC1ZTiemM135ZoOQ/O3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G1"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269676</v>
      </c>
      <c r="S5" s="600"/>
      <c r="T5" s="600"/>
      <c r="U5" s="600"/>
      <c r="V5" s="600"/>
      <c r="W5" s="600"/>
      <c r="X5" s="600"/>
      <c r="Y5" s="601"/>
      <c r="Z5" s="602">
        <v>4.5</v>
      </c>
      <c r="AA5" s="602"/>
      <c r="AB5" s="602"/>
      <c r="AC5" s="602"/>
      <c r="AD5" s="603">
        <v>269676</v>
      </c>
      <c r="AE5" s="603"/>
      <c r="AF5" s="603"/>
      <c r="AG5" s="603"/>
      <c r="AH5" s="603"/>
      <c r="AI5" s="603"/>
      <c r="AJ5" s="603"/>
      <c r="AK5" s="603"/>
      <c r="AL5" s="604">
        <v>10.6</v>
      </c>
      <c r="AM5" s="605"/>
      <c r="AN5" s="605"/>
      <c r="AO5" s="606"/>
      <c r="AP5" s="596" t="s">
        <v>217</v>
      </c>
      <c r="AQ5" s="597"/>
      <c r="AR5" s="597"/>
      <c r="AS5" s="597"/>
      <c r="AT5" s="597"/>
      <c r="AU5" s="597"/>
      <c r="AV5" s="597"/>
      <c r="AW5" s="597"/>
      <c r="AX5" s="597"/>
      <c r="AY5" s="597"/>
      <c r="AZ5" s="597"/>
      <c r="BA5" s="597"/>
      <c r="BB5" s="597"/>
      <c r="BC5" s="597"/>
      <c r="BD5" s="597"/>
      <c r="BE5" s="597"/>
      <c r="BF5" s="598"/>
      <c r="BG5" s="610">
        <v>258903</v>
      </c>
      <c r="BH5" s="611"/>
      <c r="BI5" s="611"/>
      <c r="BJ5" s="611"/>
      <c r="BK5" s="611"/>
      <c r="BL5" s="611"/>
      <c r="BM5" s="611"/>
      <c r="BN5" s="612"/>
      <c r="BO5" s="613">
        <v>96</v>
      </c>
      <c r="BP5" s="613"/>
      <c r="BQ5" s="613"/>
      <c r="BR5" s="613"/>
      <c r="BS5" s="614">
        <v>2670</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25369</v>
      </c>
      <c r="S6" s="611"/>
      <c r="T6" s="611"/>
      <c r="U6" s="611"/>
      <c r="V6" s="611"/>
      <c r="W6" s="611"/>
      <c r="X6" s="611"/>
      <c r="Y6" s="612"/>
      <c r="Z6" s="613">
        <v>0.4</v>
      </c>
      <c r="AA6" s="613"/>
      <c r="AB6" s="613"/>
      <c r="AC6" s="613"/>
      <c r="AD6" s="614">
        <v>25369</v>
      </c>
      <c r="AE6" s="614"/>
      <c r="AF6" s="614"/>
      <c r="AG6" s="614"/>
      <c r="AH6" s="614"/>
      <c r="AI6" s="614"/>
      <c r="AJ6" s="614"/>
      <c r="AK6" s="614"/>
      <c r="AL6" s="615">
        <v>1</v>
      </c>
      <c r="AM6" s="616"/>
      <c r="AN6" s="616"/>
      <c r="AO6" s="617"/>
      <c r="AP6" s="607" t="s">
        <v>222</v>
      </c>
      <c r="AQ6" s="608"/>
      <c r="AR6" s="608"/>
      <c r="AS6" s="608"/>
      <c r="AT6" s="608"/>
      <c r="AU6" s="608"/>
      <c r="AV6" s="608"/>
      <c r="AW6" s="608"/>
      <c r="AX6" s="608"/>
      <c r="AY6" s="608"/>
      <c r="AZ6" s="608"/>
      <c r="BA6" s="608"/>
      <c r="BB6" s="608"/>
      <c r="BC6" s="608"/>
      <c r="BD6" s="608"/>
      <c r="BE6" s="608"/>
      <c r="BF6" s="609"/>
      <c r="BG6" s="610">
        <v>258903</v>
      </c>
      <c r="BH6" s="611"/>
      <c r="BI6" s="611"/>
      <c r="BJ6" s="611"/>
      <c r="BK6" s="611"/>
      <c r="BL6" s="611"/>
      <c r="BM6" s="611"/>
      <c r="BN6" s="612"/>
      <c r="BO6" s="613">
        <v>96</v>
      </c>
      <c r="BP6" s="613"/>
      <c r="BQ6" s="613"/>
      <c r="BR6" s="613"/>
      <c r="BS6" s="614">
        <v>2670</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45628</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45628</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92</v>
      </c>
      <c r="S7" s="611"/>
      <c r="T7" s="611"/>
      <c r="U7" s="611"/>
      <c r="V7" s="611"/>
      <c r="W7" s="611"/>
      <c r="X7" s="611"/>
      <c r="Y7" s="612"/>
      <c r="Z7" s="613">
        <v>0</v>
      </c>
      <c r="AA7" s="613"/>
      <c r="AB7" s="613"/>
      <c r="AC7" s="613"/>
      <c r="AD7" s="614">
        <v>92</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116751</v>
      </c>
      <c r="BH7" s="611"/>
      <c r="BI7" s="611"/>
      <c r="BJ7" s="611"/>
      <c r="BK7" s="611"/>
      <c r="BL7" s="611"/>
      <c r="BM7" s="611"/>
      <c r="BN7" s="612"/>
      <c r="BO7" s="613">
        <v>43.3</v>
      </c>
      <c r="BP7" s="613"/>
      <c r="BQ7" s="613"/>
      <c r="BR7" s="613"/>
      <c r="BS7" s="614">
        <v>2670</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1650656</v>
      </c>
      <c r="CS7" s="611"/>
      <c r="CT7" s="611"/>
      <c r="CU7" s="611"/>
      <c r="CV7" s="611"/>
      <c r="CW7" s="611"/>
      <c r="CX7" s="611"/>
      <c r="CY7" s="612"/>
      <c r="CZ7" s="613">
        <v>28.1</v>
      </c>
      <c r="DA7" s="613"/>
      <c r="DB7" s="613"/>
      <c r="DC7" s="613"/>
      <c r="DD7" s="619">
        <v>20102</v>
      </c>
      <c r="DE7" s="611"/>
      <c r="DF7" s="611"/>
      <c r="DG7" s="611"/>
      <c r="DH7" s="611"/>
      <c r="DI7" s="611"/>
      <c r="DJ7" s="611"/>
      <c r="DK7" s="611"/>
      <c r="DL7" s="611"/>
      <c r="DM7" s="611"/>
      <c r="DN7" s="611"/>
      <c r="DO7" s="611"/>
      <c r="DP7" s="612"/>
      <c r="DQ7" s="619">
        <v>528775</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854</v>
      </c>
      <c r="S8" s="611"/>
      <c r="T8" s="611"/>
      <c r="U8" s="611"/>
      <c r="V8" s="611"/>
      <c r="W8" s="611"/>
      <c r="X8" s="611"/>
      <c r="Y8" s="612"/>
      <c r="Z8" s="613">
        <v>0</v>
      </c>
      <c r="AA8" s="613"/>
      <c r="AB8" s="613"/>
      <c r="AC8" s="613"/>
      <c r="AD8" s="614">
        <v>854</v>
      </c>
      <c r="AE8" s="614"/>
      <c r="AF8" s="614"/>
      <c r="AG8" s="614"/>
      <c r="AH8" s="614"/>
      <c r="AI8" s="614"/>
      <c r="AJ8" s="614"/>
      <c r="AK8" s="614"/>
      <c r="AL8" s="615">
        <v>0</v>
      </c>
      <c r="AM8" s="616"/>
      <c r="AN8" s="616"/>
      <c r="AO8" s="617"/>
      <c r="AP8" s="607" t="s">
        <v>228</v>
      </c>
      <c r="AQ8" s="608"/>
      <c r="AR8" s="608"/>
      <c r="AS8" s="608"/>
      <c r="AT8" s="608"/>
      <c r="AU8" s="608"/>
      <c r="AV8" s="608"/>
      <c r="AW8" s="608"/>
      <c r="AX8" s="608"/>
      <c r="AY8" s="608"/>
      <c r="AZ8" s="608"/>
      <c r="BA8" s="608"/>
      <c r="BB8" s="608"/>
      <c r="BC8" s="608"/>
      <c r="BD8" s="608"/>
      <c r="BE8" s="608"/>
      <c r="BF8" s="609"/>
      <c r="BG8" s="610">
        <v>3986</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743025</v>
      </c>
      <c r="CS8" s="611"/>
      <c r="CT8" s="611"/>
      <c r="CU8" s="611"/>
      <c r="CV8" s="611"/>
      <c r="CW8" s="611"/>
      <c r="CX8" s="611"/>
      <c r="CY8" s="612"/>
      <c r="CZ8" s="613">
        <v>12.6</v>
      </c>
      <c r="DA8" s="613"/>
      <c r="DB8" s="613"/>
      <c r="DC8" s="613"/>
      <c r="DD8" s="619">
        <v>16115</v>
      </c>
      <c r="DE8" s="611"/>
      <c r="DF8" s="611"/>
      <c r="DG8" s="611"/>
      <c r="DH8" s="611"/>
      <c r="DI8" s="611"/>
      <c r="DJ8" s="611"/>
      <c r="DK8" s="611"/>
      <c r="DL8" s="611"/>
      <c r="DM8" s="611"/>
      <c r="DN8" s="611"/>
      <c r="DO8" s="611"/>
      <c r="DP8" s="612"/>
      <c r="DQ8" s="619">
        <v>623782</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975</v>
      </c>
      <c r="S9" s="611"/>
      <c r="T9" s="611"/>
      <c r="U9" s="611"/>
      <c r="V9" s="611"/>
      <c r="W9" s="611"/>
      <c r="X9" s="611"/>
      <c r="Y9" s="612"/>
      <c r="Z9" s="613">
        <v>0</v>
      </c>
      <c r="AA9" s="613"/>
      <c r="AB9" s="613"/>
      <c r="AC9" s="613"/>
      <c r="AD9" s="614">
        <v>975</v>
      </c>
      <c r="AE9" s="614"/>
      <c r="AF9" s="614"/>
      <c r="AG9" s="614"/>
      <c r="AH9" s="614"/>
      <c r="AI9" s="614"/>
      <c r="AJ9" s="614"/>
      <c r="AK9" s="614"/>
      <c r="AL9" s="615">
        <v>0</v>
      </c>
      <c r="AM9" s="616"/>
      <c r="AN9" s="616"/>
      <c r="AO9" s="617"/>
      <c r="AP9" s="607" t="s">
        <v>231</v>
      </c>
      <c r="AQ9" s="608"/>
      <c r="AR9" s="608"/>
      <c r="AS9" s="608"/>
      <c r="AT9" s="608"/>
      <c r="AU9" s="608"/>
      <c r="AV9" s="608"/>
      <c r="AW9" s="608"/>
      <c r="AX9" s="608"/>
      <c r="AY9" s="608"/>
      <c r="AZ9" s="608"/>
      <c r="BA9" s="608"/>
      <c r="BB9" s="608"/>
      <c r="BC9" s="608"/>
      <c r="BD9" s="608"/>
      <c r="BE9" s="608"/>
      <c r="BF9" s="609"/>
      <c r="BG9" s="610">
        <v>100802</v>
      </c>
      <c r="BH9" s="611"/>
      <c r="BI9" s="611"/>
      <c r="BJ9" s="611"/>
      <c r="BK9" s="611"/>
      <c r="BL9" s="611"/>
      <c r="BM9" s="611"/>
      <c r="BN9" s="612"/>
      <c r="BO9" s="613">
        <v>37.4</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793008</v>
      </c>
      <c r="CS9" s="611"/>
      <c r="CT9" s="611"/>
      <c r="CU9" s="611"/>
      <c r="CV9" s="611"/>
      <c r="CW9" s="611"/>
      <c r="CX9" s="611"/>
      <c r="CY9" s="612"/>
      <c r="CZ9" s="613">
        <v>13.5</v>
      </c>
      <c r="DA9" s="613"/>
      <c r="DB9" s="613"/>
      <c r="DC9" s="613"/>
      <c r="DD9" s="619">
        <v>450687</v>
      </c>
      <c r="DE9" s="611"/>
      <c r="DF9" s="611"/>
      <c r="DG9" s="611"/>
      <c r="DH9" s="611"/>
      <c r="DI9" s="611"/>
      <c r="DJ9" s="611"/>
      <c r="DK9" s="611"/>
      <c r="DL9" s="611"/>
      <c r="DM9" s="611"/>
      <c r="DN9" s="611"/>
      <c r="DO9" s="611"/>
      <c r="DP9" s="612"/>
      <c r="DQ9" s="619">
        <v>128937</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8766</v>
      </c>
      <c r="BH10" s="611"/>
      <c r="BI10" s="611"/>
      <c r="BJ10" s="611"/>
      <c r="BK10" s="611"/>
      <c r="BL10" s="611"/>
      <c r="BM10" s="611"/>
      <c r="BN10" s="612"/>
      <c r="BO10" s="613">
        <v>3.3</v>
      </c>
      <c r="BP10" s="613"/>
      <c r="BQ10" s="613"/>
      <c r="BR10" s="613"/>
      <c r="BS10" s="614">
        <v>1757</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33</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33</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66152</v>
      </c>
      <c r="S11" s="611"/>
      <c r="T11" s="611"/>
      <c r="U11" s="611"/>
      <c r="V11" s="611"/>
      <c r="W11" s="611"/>
      <c r="X11" s="611"/>
      <c r="Y11" s="612"/>
      <c r="Z11" s="615">
        <v>1.1000000000000001</v>
      </c>
      <c r="AA11" s="616"/>
      <c r="AB11" s="616"/>
      <c r="AC11" s="622"/>
      <c r="AD11" s="619">
        <v>66152</v>
      </c>
      <c r="AE11" s="611"/>
      <c r="AF11" s="611"/>
      <c r="AG11" s="611"/>
      <c r="AH11" s="611"/>
      <c r="AI11" s="611"/>
      <c r="AJ11" s="611"/>
      <c r="AK11" s="612"/>
      <c r="AL11" s="615">
        <v>2.6</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3197</v>
      </c>
      <c r="BH11" s="611"/>
      <c r="BI11" s="611"/>
      <c r="BJ11" s="611"/>
      <c r="BK11" s="611"/>
      <c r="BL11" s="611"/>
      <c r="BM11" s="611"/>
      <c r="BN11" s="612"/>
      <c r="BO11" s="613">
        <v>1.2</v>
      </c>
      <c r="BP11" s="613"/>
      <c r="BQ11" s="613"/>
      <c r="BR11" s="613"/>
      <c r="BS11" s="614">
        <v>913</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191708</v>
      </c>
      <c r="CS11" s="611"/>
      <c r="CT11" s="611"/>
      <c r="CU11" s="611"/>
      <c r="CV11" s="611"/>
      <c r="CW11" s="611"/>
      <c r="CX11" s="611"/>
      <c r="CY11" s="612"/>
      <c r="CZ11" s="613">
        <v>3.3</v>
      </c>
      <c r="DA11" s="613"/>
      <c r="DB11" s="613"/>
      <c r="DC11" s="613"/>
      <c r="DD11" s="619">
        <v>119853</v>
      </c>
      <c r="DE11" s="611"/>
      <c r="DF11" s="611"/>
      <c r="DG11" s="611"/>
      <c r="DH11" s="611"/>
      <c r="DI11" s="611"/>
      <c r="DJ11" s="611"/>
      <c r="DK11" s="611"/>
      <c r="DL11" s="611"/>
      <c r="DM11" s="611"/>
      <c r="DN11" s="611"/>
      <c r="DO11" s="611"/>
      <c r="DP11" s="612"/>
      <c r="DQ11" s="619">
        <v>62496</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104750</v>
      </c>
      <c r="BH12" s="611"/>
      <c r="BI12" s="611"/>
      <c r="BJ12" s="611"/>
      <c r="BK12" s="611"/>
      <c r="BL12" s="611"/>
      <c r="BM12" s="611"/>
      <c r="BN12" s="612"/>
      <c r="BO12" s="613">
        <v>38.799999999999997</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302171</v>
      </c>
      <c r="CS12" s="611"/>
      <c r="CT12" s="611"/>
      <c r="CU12" s="611"/>
      <c r="CV12" s="611"/>
      <c r="CW12" s="611"/>
      <c r="CX12" s="611"/>
      <c r="CY12" s="612"/>
      <c r="CZ12" s="613">
        <v>5.0999999999999996</v>
      </c>
      <c r="DA12" s="613"/>
      <c r="DB12" s="613"/>
      <c r="DC12" s="613"/>
      <c r="DD12" s="619">
        <v>30690</v>
      </c>
      <c r="DE12" s="611"/>
      <c r="DF12" s="611"/>
      <c r="DG12" s="611"/>
      <c r="DH12" s="611"/>
      <c r="DI12" s="611"/>
      <c r="DJ12" s="611"/>
      <c r="DK12" s="611"/>
      <c r="DL12" s="611"/>
      <c r="DM12" s="611"/>
      <c r="DN12" s="611"/>
      <c r="DO12" s="611"/>
      <c r="DP12" s="612"/>
      <c r="DQ12" s="619">
        <v>143127</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100379</v>
      </c>
      <c r="BH13" s="611"/>
      <c r="BI13" s="611"/>
      <c r="BJ13" s="611"/>
      <c r="BK13" s="611"/>
      <c r="BL13" s="611"/>
      <c r="BM13" s="611"/>
      <c r="BN13" s="612"/>
      <c r="BO13" s="613">
        <v>37.200000000000003</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1031655</v>
      </c>
      <c r="CS13" s="611"/>
      <c r="CT13" s="611"/>
      <c r="CU13" s="611"/>
      <c r="CV13" s="611"/>
      <c r="CW13" s="611"/>
      <c r="CX13" s="611"/>
      <c r="CY13" s="612"/>
      <c r="CZ13" s="613">
        <v>17.5</v>
      </c>
      <c r="DA13" s="613"/>
      <c r="DB13" s="613"/>
      <c r="DC13" s="613"/>
      <c r="DD13" s="619">
        <v>319804</v>
      </c>
      <c r="DE13" s="611"/>
      <c r="DF13" s="611"/>
      <c r="DG13" s="611"/>
      <c r="DH13" s="611"/>
      <c r="DI13" s="611"/>
      <c r="DJ13" s="611"/>
      <c r="DK13" s="611"/>
      <c r="DL13" s="611"/>
      <c r="DM13" s="611"/>
      <c r="DN13" s="611"/>
      <c r="DO13" s="611"/>
      <c r="DP13" s="612"/>
      <c r="DQ13" s="619">
        <v>378460</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v>201</v>
      </c>
      <c r="S14" s="611"/>
      <c r="T14" s="611"/>
      <c r="U14" s="611"/>
      <c r="V14" s="611"/>
      <c r="W14" s="611"/>
      <c r="X14" s="611"/>
      <c r="Y14" s="612"/>
      <c r="Z14" s="613">
        <v>0</v>
      </c>
      <c r="AA14" s="613"/>
      <c r="AB14" s="613"/>
      <c r="AC14" s="613"/>
      <c r="AD14" s="614">
        <v>201</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9076</v>
      </c>
      <c r="BH14" s="611"/>
      <c r="BI14" s="611"/>
      <c r="BJ14" s="611"/>
      <c r="BK14" s="611"/>
      <c r="BL14" s="611"/>
      <c r="BM14" s="611"/>
      <c r="BN14" s="612"/>
      <c r="BO14" s="613">
        <v>3.4</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161193</v>
      </c>
      <c r="CS14" s="611"/>
      <c r="CT14" s="611"/>
      <c r="CU14" s="611"/>
      <c r="CV14" s="611"/>
      <c r="CW14" s="611"/>
      <c r="CX14" s="611"/>
      <c r="CY14" s="612"/>
      <c r="CZ14" s="613">
        <v>2.7</v>
      </c>
      <c r="DA14" s="613"/>
      <c r="DB14" s="613"/>
      <c r="DC14" s="613"/>
      <c r="DD14" s="619">
        <v>7068</v>
      </c>
      <c r="DE14" s="611"/>
      <c r="DF14" s="611"/>
      <c r="DG14" s="611"/>
      <c r="DH14" s="611"/>
      <c r="DI14" s="611"/>
      <c r="DJ14" s="611"/>
      <c r="DK14" s="611"/>
      <c r="DL14" s="611"/>
      <c r="DM14" s="611"/>
      <c r="DN14" s="611"/>
      <c r="DO14" s="611"/>
      <c r="DP14" s="612"/>
      <c r="DQ14" s="619">
        <v>155952</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28326</v>
      </c>
      <c r="BH15" s="611"/>
      <c r="BI15" s="611"/>
      <c r="BJ15" s="611"/>
      <c r="BK15" s="611"/>
      <c r="BL15" s="611"/>
      <c r="BM15" s="611"/>
      <c r="BN15" s="612"/>
      <c r="BO15" s="613">
        <v>10.5</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316690</v>
      </c>
      <c r="CS15" s="611"/>
      <c r="CT15" s="611"/>
      <c r="CU15" s="611"/>
      <c r="CV15" s="611"/>
      <c r="CW15" s="611"/>
      <c r="CX15" s="611"/>
      <c r="CY15" s="612"/>
      <c r="CZ15" s="613">
        <v>5.4</v>
      </c>
      <c r="DA15" s="613"/>
      <c r="DB15" s="613"/>
      <c r="DC15" s="613"/>
      <c r="DD15" s="619">
        <v>82308</v>
      </c>
      <c r="DE15" s="611"/>
      <c r="DF15" s="611"/>
      <c r="DG15" s="611"/>
      <c r="DH15" s="611"/>
      <c r="DI15" s="611"/>
      <c r="DJ15" s="611"/>
      <c r="DK15" s="611"/>
      <c r="DL15" s="611"/>
      <c r="DM15" s="611"/>
      <c r="DN15" s="611"/>
      <c r="DO15" s="611"/>
      <c r="DP15" s="612"/>
      <c r="DQ15" s="619">
        <v>204206</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2416</v>
      </c>
      <c r="S16" s="611"/>
      <c r="T16" s="611"/>
      <c r="U16" s="611"/>
      <c r="V16" s="611"/>
      <c r="W16" s="611"/>
      <c r="X16" s="611"/>
      <c r="Y16" s="612"/>
      <c r="Z16" s="613">
        <v>0</v>
      </c>
      <c r="AA16" s="613"/>
      <c r="AB16" s="613"/>
      <c r="AC16" s="613"/>
      <c r="AD16" s="614">
        <v>2416</v>
      </c>
      <c r="AE16" s="614"/>
      <c r="AF16" s="614"/>
      <c r="AG16" s="614"/>
      <c r="AH16" s="614"/>
      <c r="AI16" s="614"/>
      <c r="AJ16" s="614"/>
      <c r="AK16" s="614"/>
      <c r="AL16" s="615">
        <v>0.1</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4847</v>
      </c>
      <c r="S17" s="611"/>
      <c r="T17" s="611"/>
      <c r="U17" s="611"/>
      <c r="V17" s="611"/>
      <c r="W17" s="611"/>
      <c r="X17" s="611"/>
      <c r="Y17" s="612"/>
      <c r="Z17" s="613">
        <v>0.1</v>
      </c>
      <c r="AA17" s="613"/>
      <c r="AB17" s="613"/>
      <c r="AC17" s="613"/>
      <c r="AD17" s="614">
        <v>4847</v>
      </c>
      <c r="AE17" s="614"/>
      <c r="AF17" s="614"/>
      <c r="AG17" s="614"/>
      <c r="AH17" s="614"/>
      <c r="AI17" s="614"/>
      <c r="AJ17" s="614"/>
      <c r="AK17" s="614"/>
      <c r="AL17" s="615">
        <v>0.2</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646218</v>
      </c>
      <c r="CS17" s="611"/>
      <c r="CT17" s="611"/>
      <c r="CU17" s="611"/>
      <c r="CV17" s="611"/>
      <c r="CW17" s="611"/>
      <c r="CX17" s="611"/>
      <c r="CY17" s="612"/>
      <c r="CZ17" s="613">
        <v>11</v>
      </c>
      <c r="DA17" s="613"/>
      <c r="DB17" s="613"/>
      <c r="DC17" s="613"/>
      <c r="DD17" s="619" t="s">
        <v>122</v>
      </c>
      <c r="DE17" s="611"/>
      <c r="DF17" s="611"/>
      <c r="DG17" s="611"/>
      <c r="DH17" s="611"/>
      <c r="DI17" s="611"/>
      <c r="DJ17" s="611"/>
      <c r="DK17" s="611"/>
      <c r="DL17" s="611"/>
      <c r="DM17" s="611"/>
      <c r="DN17" s="611"/>
      <c r="DO17" s="611"/>
      <c r="DP17" s="612"/>
      <c r="DQ17" s="619">
        <v>560002</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398</v>
      </c>
      <c r="S18" s="611"/>
      <c r="T18" s="611"/>
      <c r="U18" s="611"/>
      <c r="V18" s="611"/>
      <c r="W18" s="611"/>
      <c r="X18" s="611"/>
      <c r="Y18" s="612"/>
      <c r="Z18" s="613">
        <v>0</v>
      </c>
      <c r="AA18" s="613"/>
      <c r="AB18" s="613"/>
      <c r="AC18" s="613"/>
      <c r="AD18" s="614">
        <v>398</v>
      </c>
      <c r="AE18" s="614"/>
      <c r="AF18" s="614"/>
      <c r="AG18" s="614"/>
      <c r="AH18" s="614"/>
      <c r="AI18" s="614"/>
      <c r="AJ18" s="614"/>
      <c r="AK18" s="614"/>
      <c r="AL18" s="615">
        <v>0</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398</v>
      </c>
      <c r="S19" s="611"/>
      <c r="T19" s="611"/>
      <c r="U19" s="611"/>
      <c r="V19" s="611"/>
      <c r="W19" s="611"/>
      <c r="X19" s="611"/>
      <c r="Y19" s="612"/>
      <c r="Z19" s="613">
        <v>0</v>
      </c>
      <c r="AA19" s="613"/>
      <c r="AB19" s="613"/>
      <c r="AC19" s="613"/>
      <c r="AD19" s="614">
        <v>398</v>
      </c>
      <c r="AE19" s="614"/>
      <c r="AF19" s="614"/>
      <c r="AG19" s="614"/>
      <c r="AH19" s="614"/>
      <c r="AI19" s="614"/>
      <c r="AJ19" s="614"/>
      <c r="AK19" s="614"/>
      <c r="AL19" s="615">
        <v>0</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10773</v>
      </c>
      <c r="BH19" s="611"/>
      <c r="BI19" s="611"/>
      <c r="BJ19" s="611"/>
      <c r="BK19" s="611"/>
      <c r="BL19" s="611"/>
      <c r="BM19" s="611"/>
      <c r="BN19" s="612"/>
      <c r="BO19" s="613">
        <v>4</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10773</v>
      </c>
      <c r="BH20" s="611"/>
      <c r="BI20" s="611"/>
      <c r="BJ20" s="611"/>
      <c r="BK20" s="611"/>
      <c r="BL20" s="611"/>
      <c r="BM20" s="611"/>
      <c r="BN20" s="612"/>
      <c r="BO20" s="613">
        <v>4</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5881985</v>
      </c>
      <c r="CS20" s="611"/>
      <c r="CT20" s="611"/>
      <c r="CU20" s="611"/>
      <c r="CV20" s="611"/>
      <c r="CW20" s="611"/>
      <c r="CX20" s="611"/>
      <c r="CY20" s="612"/>
      <c r="CZ20" s="613">
        <v>100</v>
      </c>
      <c r="DA20" s="613"/>
      <c r="DB20" s="613"/>
      <c r="DC20" s="613"/>
      <c r="DD20" s="619">
        <v>1046627</v>
      </c>
      <c r="DE20" s="611"/>
      <c r="DF20" s="611"/>
      <c r="DG20" s="611"/>
      <c r="DH20" s="611"/>
      <c r="DI20" s="611"/>
      <c r="DJ20" s="611"/>
      <c r="DK20" s="611"/>
      <c r="DL20" s="611"/>
      <c r="DM20" s="611"/>
      <c r="DN20" s="611"/>
      <c r="DO20" s="611"/>
      <c r="DP20" s="612"/>
      <c r="DQ20" s="619">
        <v>2831398</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2455652</v>
      </c>
      <c r="S21" s="611"/>
      <c r="T21" s="611"/>
      <c r="U21" s="611"/>
      <c r="V21" s="611"/>
      <c r="W21" s="611"/>
      <c r="X21" s="611"/>
      <c r="Y21" s="612"/>
      <c r="Z21" s="613">
        <v>40.6</v>
      </c>
      <c r="AA21" s="613"/>
      <c r="AB21" s="613"/>
      <c r="AC21" s="613"/>
      <c r="AD21" s="614">
        <v>2143098</v>
      </c>
      <c r="AE21" s="614"/>
      <c r="AF21" s="614"/>
      <c r="AG21" s="614"/>
      <c r="AH21" s="614"/>
      <c r="AI21" s="614"/>
      <c r="AJ21" s="614"/>
      <c r="AK21" s="614"/>
      <c r="AL21" s="615">
        <v>83.8</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10773</v>
      </c>
      <c r="BH21" s="611"/>
      <c r="BI21" s="611"/>
      <c r="BJ21" s="611"/>
      <c r="BK21" s="611"/>
      <c r="BL21" s="611"/>
      <c r="BM21" s="611"/>
      <c r="BN21" s="612"/>
      <c r="BO21" s="613">
        <v>4</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2143098</v>
      </c>
      <c r="S22" s="611"/>
      <c r="T22" s="611"/>
      <c r="U22" s="611"/>
      <c r="V22" s="611"/>
      <c r="W22" s="611"/>
      <c r="X22" s="611"/>
      <c r="Y22" s="612"/>
      <c r="Z22" s="613">
        <v>35.4</v>
      </c>
      <c r="AA22" s="613"/>
      <c r="AB22" s="613"/>
      <c r="AC22" s="613"/>
      <c r="AD22" s="614">
        <v>2143098</v>
      </c>
      <c r="AE22" s="614"/>
      <c r="AF22" s="614"/>
      <c r="AG22" s="614"/>
      <c r="AH22" s="614"/>
      <c r="AI22" s="614"/>
      <c r="AJ22" s="614"/>
      <c r="AK22" s="614"/>
      <c r="AL22" s="615">
        <v>83.8</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312554</v>
      </c>
      <c r="S23" s="611"/>
      <c r="T23" s="611"/>
      <c r="U23" s="611"/>
      <c r="V23" s="611"/>
      <c r="W23" s="611"/>
      <c r="X23" s="611"/>
      <c r="Y23" s="612"/>
      <c r="Z23" s="613">
        <v>5.2</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1384617</v>
      </c>
      <c r="CS24" s="600"/>
      <c r="CT24" s="600"/>
      <c r="CU24" s="600"/>
      <c r="CV24" s="600"/>
      <c r="CW24" s="600"/>
      <c r="CX24" s="600"/>
      <c r="CY24" s="601"/>
      <c r="CZ24" s="604">
        <v>23.5</v>
      </c>
      <c r="DA24" s="605"/>
      <c r="DB24" s="605"/>
      <c r="DC24" s="621"/>
      <c r="DD24" s="642">
        <v>1076791</v>
      </c>
      <c r="DE24" s="600"/>
      <c r="DF24" s="600"/>
      <c r="DG24" s="600"/>
      <c r="DH24" s="600"/>
      <c r="DI24" s="600"/>
      <c r="DJ24" s="600"/>
      <c r="DK24" s="601"/>
      <c r="DL24" s="642">
        <v>1024193</v>
      </c>
      <c r="DM24" s="600"/>
      <c r="DN24" s="600"/>
      <c r="DO24" s="600"/>
      <c r="DP24" s="600"/>
      <c r="DQ24" s="600"/>
      <c r="DR24" s="600"/>
      <c r="DS24" s="600"/>
      <c r="DT24" s="600"/>
      <c r="DU24" s="600"/>
      <c r="DV24" s="601"/>
      <c r="DW24" s="604">
        <v>39.9</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2826632</v>
      </c>
      <c r="S25" s="611"/>
      <c r="T25" s="611"/>
      <c r="U25" s="611"/>
      <c r="V25" s="611"/>
      <c r="W25" s="611"/>
      <c r="X25" s="611"/>
      <c r="Y25" s="612"/>
      <c r="Z25" s="613">
        <v>46.7</v>
      </c>
      <c r="AA25" s="613"/>
      <c r="AB25" s="613"/>
      <c r="AC25" s="613"/>
      <c r="AD25" s="614">
        <v>2514078</v>
      </c>
      <c r="AE25" s="614"/>
      <c r="AF25" s="614"/>
      <c r="AG25" s="614"/>
      <c r="AH25" s="614"/>
      <c r="AI25" s="614"/>
      <c r="AJ25" s="614"/>
      <c r="AK25" s="614"/>
      <c r="AL25" s="615">
        <v>98.4</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582474</v>
      </c>
      <c r="CS25" s="643"/>
      <c r="CT25" s="643"/>
      <c r="CU25" s="643"/>
      <c r="CV25" s="643"/>
      <c r="CW25" s="643"/>
      <c r="CX25" s="643"/>
      <c r="CY25" s="644"/>
      <c r="CZ25" s="615">
        <v>9.9</v>
      </c>
      <c r="DA25" s="640"/>
      <c r="DB25" s="640"/>
      <c r="DC25" s="645"/>
      <c r="DD25" s="619">
        <v>438178</v>
      </c>
      <c r="DE25" s="643"/>
      <c r="DF25" s="643"/>
      <c r="DG25" s="643"/>
      <c r="DH25" s="643"/>
      <c r="DI25" s="643"/>
      <c r="DJ25" s="643"/>
      <c r="DK25" s="644"/>
      <c r="DL25" s="619">
        <v>429087</v>
      </c>
      <c r="DM25" s="643"/>
      <c r="DN25" s="643"/>
      <c r="DO25" s="643"/>
      <c r="DP25" s="643"/>
      <c r="DQ25" s="643"/>
      <c r="DR25" s="643"/>
      <c r="DS25" s="643"/>
      <c r="DT25" s="643"/>
      <c r="DU25" s="643"/>
      <c r="DV25" s="644"/>
      <c r="DW25" s="615">
        <v>16.7</v>
      </c>
      <c r="DX25" s="640"/>
      <c r="DY25" s="640"/>
      <c r="DZ25" s="640"/>
      <c r="EA25" s="640"/>
      <c r="EB25" s="640"/>
      <c r="EC25" s="641"/>
    </row>
    <row r="26" spans="2:133" ht="11.25" customHeight="1" x14ac:dyDescent="0.15">
      <c r="B26" s="607" t="s">
        <v>284</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327385</v>
      </c>
      <c r="CS26" s="611"/>
      <c r="CT26" s="611"/>
      <c r="CU26" s="611"/>
      <c r="CV26" s="611"/>
      <c r="CW26" s="611"/>
      <c r="CX26" s="611"/>
      <c r="CY26" s="612"/>
      <c r="CZ26" s="615">
        <v>5.6</v>
      </c>
      <c r="DA26" s="640"/>
      <c r="DB26" s="640"/>
      <c r="DC26" s="645"/>
      <c r="DD26" s="619">
        <v>245153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287</v>
      </c>
      <c r="C27" s="608"/>
      <c r="D27" s="608"/>
      <c r="E27" s="608"/>
      <c r="F27" s="608"/>
      <c r="G27" s="608"/>
      <c r="H27" s="608"/>
      <c r="I27" s="608"/>
      <c r="J27" s="608"/>
      <c r="K27" s="608"/>
      <c r="L27" s="608"/>
      <c r="M27" s="608"/>
      <c r="N27" s="608"/>
      <c r="O27" s="608"/>
      <c r="P27" s="608"/>
      <c r="Q27" s="609"/>
      <c r="R27" s="610">
        <v>12722</v>
      </c>
      <c r="S27" s="611"/>
      <c r="T27" s="611"/>
      <c r="U27" s="611"/>
      <c r="V27" s="611"/>
      <c r="W27" s="611"/>
      <c r="X27" s="611"/>
      <c r="Y27" s="612"/>
      <c r="Z27" s="613">
        <v>0.2</v>
      </c>
      <c r="AA27" s="613"/>
      <c r="AB27" s="613"/>
      <c r="AC27" s="613"/>
      <c r="AD27" s="614">
        <v>21</v>
      </c>
      <c r="AE27" s="614"/>
      <c r="AF27" s="614"/>
      <c r="AG27" s="614"/>
      <c r="AH27" s="614"/>
      <c r="AI27" s="614"/>
      <c r="AJ27" s="614"/>
      <c r="AK27" s="614"/>
      <c r="AL27" s="615">
        <v>0</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269676</v>
      </c>
      <c r="BH27" s="611"/>
      <c r="BI27" s="611"/>
      <c r="BJ27" s="611"/>
      <c r="BK27" s="611"/>
      <c r="BL27" s="611"/>
      <c r="BM27" s="611"/>
      <c r="BN27" s="612"/>
      <c r="BO27" s="613">
        <v>100</v>
      </c>
      <c r="BP27" s="613"/>
      <c r="BQ27" s="613"/>
      <c r="BR27" s="613"/>
      <c r="BS27" s="614">
        <v>2670</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155925</v>
      </c>
      <c r="CS27" s="643"/>
      <c r="CT27" s="643"/>
      <c r="CU27" s="643"/>
      <c r="CV27" s="643"/>
      <c r="CW27" s="643"/>
      <c r="CX27" s="643"/>
      <c r="CY27" s="644"/>
      <c r="CZ27" s="615">
        <v>2.7</v>
      </c>
      <c r="DA27" s="640"/>
      <c r="DB27" s="640"/>
      <c r="DC27" s="645"/>
      <c r="DD27" s="619">
        <v>78611</v>
      </c>
      <c r="DE27" s="643"/>
      <c r="DF27" s="643"/>
      <c r="DG27" s="643"/>
      <c r="DH27" s="643"/>
      <c r="DI27" s="643"/>
      <c r="DJ27" s="643"/>
      <c r="DK27" s="644"/>
      <c r="DL27" s="619">
        <v>35104</v>
      </c>
      <c r="DM27" s="643"/>
      <c r="DN27" s="643"/>
      <c r="DO27" s="643"/>
      <c r="DP27" s="643"/>
      <c r="DQ27" s="643"/>
      <c r="DR27" s="643"/>
      <c r="DS27" s="643"/>
      <c r="DT27" s="643"/>
      <c r="DU27" s="643"/>
      <c r="DV27" s="644"/>
      <c r="DW27" s="615">
        <v>1.4</v>
      </c>
      <c r="DX27" s="640"/>
      <c r="DY27" s="640"/>
      <c r="DZ27" s="640"/>
      <c r="EA27" s="640"/>
      <c r="EB27" s="640"/>
      <c r="EC27" s="641"/>
    </row>
    <row r="28" spans="2:133" ht="11.25" customHeight="1" x14ac:dyDescent="0.15">
      <c r="B28" s="607" t="s">
        <v>290</v>
      </c>
      <c r="C28" s="608"/>
      <c r="D28" s="608"/>
      <c r="E28" s="608"/>
      <c r="F28" s="608"/>
      <c r="G28" s="608"/>
      <c r="H28" s="608"/>
      <c r="I28" s="608"/>
      <c r="J28" s="608"/>
      <c r="K28" s="608"/>
      <c r="L28" s="608"/>
      <c r="M28" s="608"/>
      <c r="N28" s="608"/>
      <c r="O28" s="608"/>
      <c r="P28" s="608"/>
      <c r="Q28" s="609"/>
      <c r="R28" s="610">
        <v>111510</v>
      </c>
      <c r="S28" s="611"/>
      <c r="T28" s="611"/>
      <c r="U28" s="611"/>
      <c r="V28" s="611"/>
      <c r="W28" s="611"/>
      <c r="X28" s="611"/>
      <c r="Y28" s="612"/>
      <c r="Z28" s="613">
        <v>1.8</v>
      </c>
      <c r="AA28" s="613"/>
      <c r="AB28" s="613"/>
      <c r="AC28" s="613"/>
      <c r="AD28" s="614">
        <v>18558</v>
      </c>
      <c r="AE28" s="614"/>
      <c r="AF28" s="614"/>
      <c r="AG28" s="614"/>
      <c r="AH28" s="614"/>
      <c r="AI28" s="614"/>
      <c r="AJ28" s="614"/>
      <c r="AK28" s="614"/>
      <c r="AL28" s="615">
        <v>0.7</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646218</v>
      </c>
      <c r="CS28" s="611"/>
      <c r="CT28" s="611"/>
      <c r="CU28" s="611"/>
      <c r="CV28" s="611"/>
      <c r="CW28" s="611"/>
      <c r="CX28" s="611"/>
      <c r="CY28" s="612"/>
      <c r="CZ28" s="615">
        <v>11</v>
      </c>
      <c r="DA28" s="640"/>
      <c r="DB28" s="640"/>
      <c r="DC28" s="645"/>
      <c r="DD28" s="619">
        <v>560002</v>
      </c>
      <c r="DE28" s="611"/>
      <c r="DF28" s="611"/>
      <c r="DG28" s="611"/>
      <c r="DH28" s="611"/>
      <c r="DI28" s="611"/>
      <c r="DJ28" s="611"/>
      <c r="DK28" s="612"/>
      <c r="DL28" s="619">
        <v>560002</v>
      </c>
      <c r="DM28" s="611"/>
      <c r="DN28" s="611"/>
      <c r="DO28" s="611"/>
      <c r="DP28" s="611"/>
      <c r="DQ28" s="611"/>
      <c r="DR28" s="611"/>
      <c r="DS28" s="611"/>
      <c r="DT28" s="611"/>
      <c r="DU28" s="611"/>
      <c r="DV28" s="612"/>
      <c r="DW28" s="615">
        <v>21.8</v>
      </c>
      <c r="DX28" s="640"/>
      <c r="DY28" s="640"/>
      <c r="DZ28" s="640"/>
      <c r="EA28" s="640"/>
      <c r="EB28" s="640"/>
      <c r="EC28" s="641"/>
    </row>
    <row r="29" spans="2:133" ht="11.25" customHeight="1" x14ac:dyDescent="0.15">
      <c r="B29" s="607" t="s">
        <v>292</v>
      </c>
      <c r="C29" s="608"/>
      <c r="D29" s="608"/>
      <c r="E29" s="608"/>
      <c r="F29" s="608"/>
      <c r="G29" s="608"/>
      <c r="H29" s="608"/>
      <c r="I29" s="608"/>
      <c r="J29" s="608"/>
      <c r="K29" s="608"/>
      <c r="L29" s="608"/>
      <c r="M29" s="608"/>
      <c r="N29" s="608"/>
      <c r="O29" s="608"/>
      <c r="P29" s="608"/>
      <c r="Q29" s="609"/>
      <c r="R29" s="610">
        <v>4249</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645881</v>
      </c>
      <c r="CS29" s="643"/>
      <c r="CT29" s="643"/>
      <c r="CU29" s="643"/>
      <c r="CV29" s="643"/>
      <c r="CW29" s="643"/>
      <c r="CX29" s="643"/>
      <c r="CY29" s="644"/>
      <c r="CZ29" s="615">
        <v>11</v>
      </c>
      <c r="DA29" s="640"/>
      <c r="DB29" s="640"/>
      <c r="DC29" s="645"/>
      <c r="DD29" s="619">
        <v>559665</v>
      </c>
      <c r="DE29" s="643"/>
      <c r="DF29" s="643"/>
      <c r="DG29" s="643"/>
      <c r="DH29" s="643"/>
      <c r="DI29" s="643"/>
      <c r="DJ29" s="643"/>
      <c r="DK29" s="644"/>
      <c r="DL29" s="619">
        <v>559665</v>
      </c>
      <c r="DM29" s="643"/>
      <c r="DN29" s="643"/>
      <c r="DO29" s="643"/>
      <c r="DP29" s="643"/>
      <c r="DQ29" s="643"/>
      <c r="DR29" s="643"/>
      <c r="DS29" s="643"/>
      <c r="DT29" s="643"/>
      <c r="DU29" s="643"/>
      <c r="DV29" s="644"/>
      <c r="DW29" s="615">
        <v>21.8</v>
      </c>
      <c r="DX29" s="640"/>
      <c r="DY29" s="640"/>
      <c r="DZ29" s="640"/>
      <c r="EA29" s="640"/>
      <c r="EB29" s="640"/>
      <c r="EC29" s="641"/>
    </row>
    <row r="30" spans="2:133" ht="11.25" customHeight="1" x14ac:dyDescent="0.15">
      <c r="B30" s="607" t="s">
        <v>294</v>
      </c>
      <c r="C30" s="608"/>
      <c r="D30" s="608"/>
      <c r="E30" s="608"/>
      <c r="F30" s="608"/>
      <c r="G30" s="608"/>
      <c r="H30" s="608"/>
      <c r="I30" s="608"/>
      <c r="J30" s="608"/>
      <c r="K30" s="608"/>
      <c r="L30" s="608"/>
      <c r="M30" s="608"/>
      <c r="N30" s="608"/>
      <c r="O30" s="608"/>
      <c r="P30" s="608"/>
      <c r="Q30" s="609"/>
      <c r="R30" s="610">
        <v>217003</v>
      </c>
      <c r="S30" s="611"/>
      <c r="T30" s="611"/>
      <c r="U30" s="611"/>
      <c r="V30" s="611"/>
      <c r="W30" s="611"/>
      <c r="X30" s="611"/>
      <c r="Y30" s="612"/>
      <c r="Z30" s="613">
        <v>3.6</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625863</v>
      </c>
      <c r="CS30" s="611"/>
      <c r="CT30" s="611"/>
      <c r="CU30" s="611"/>
      <c r="CV30" s="611"/>
      <c r="CW30" s="611"/>
      <c r="CX30" s="611"/>
      <c r="CY30" s="612"/>
      <c r="CZ30" s="615">
        <v>10.6</v>
      </c>
      <c r="DA30" s="640"/>
      <c r="DB30" s="640"/>
      <c r="DC30" s="645"/>
      <c r="DD30" s="619">
        <v>543311</v>
      </c>
      <c r="DE30" s="611"/>
      <c r="DF30" s="611"/>
      <c r="DG30" s="611"/>
      <c r="DH30" s="611"/>
      <c r="DI30" s="611"/>
      <c r="DJ30" s="611"/>
      <c r="DK30" s="612"/>
      <c r="DL30" s="619">
        <v>543311</v>
      </c>
      <c r="DM30" s="611"/>
      <c r="DN30" s="611"/>
      <c r="DO30" s="611"/>
      <c r="DP30" s="611"/>
      <c r="DQ30" s="611"/>
      <c r="DR30" s="611"/>
      <c r="DS30" s="611"/>
      <c r="DT30" s="611"/>
      <c r="DU30" s="611"/>
      <c r="DV30" s="612"/>
      <c r="DW30" s="615">
        <v>21.2</v>
      </c>
      <c r="DX30" s="640"/>
      <c r="DY30" s="640"/>
      <c r="DZ30" s="640"/>
      <c r="EA30" s="640"/>
      <c r="EB30" s="640"/>
      <c r="EC30" s="641"/>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12"/>
      <c r="AV31" s="212"/>
      <c r="AW31" s="212"/>
      <c r="AX31" s="596" t="s">
        <v>178</v>
      </c>
      <c r="AY31" s="597"/>
      <c r="AZ31" s="597"/>
      <c r="BA31" s="597"/>
      <c r="BB31" s="597"/>
      <c r="BC31" s="597"/>
      <c r="BD31" s="597"/>
      <c r="BE31" s="597"/>
      <c r="BF31" s="598"/>
      <c r="BG31" s="657">
        <v>99.4</v>
      </c>
      <c r="BH31" s="654"/>
      <c r="BI31" s="654"/>
      <c r="BJ31" s="654"/>
      <c r="BK31" s="654"/>
      <c r="BL31" s="654"/>
      <c r="BM31" s="605">
        <v>95.9</v>
      </c>
      <c r="BN31" s="654"/>
      <c r="BO31" s="654"/>
      <c r="BP31" s="654"/>
      <c r="BQ31" s="655"/>
      <c r="BR31" s="657">
        <v>99.7</v>
      </c>
      <c r="BS31" s="654"/>
      <c r="BT31" s="654"/>
      <c r="BU31" s="654"/>
      <c r="BV31" s="654"/>
      <c r="BW31" s="654"/>
      <c r="BX31" s="605">
        <v>95.8</v>
      </c>
      <c r="BY31" s="654"/>
      <c r="BZ31" s="654"/>
      <c r="CA31" s="654"/>
      <c r="CB31" s="655"/>
      <c r="CD31" s="650"/>
      <c r="CE31" s="651"/>
      <c r="CF31" s="607" t="s">
        <v>301</v>
      </c>
      <c r="CG31" s="608"/>
      <c r="CH31" s="608"/>
      <c r="CI31" s="608"/>
      <c r="CJ31" s="608"/>
      <c r="CK31" s="608"/>
      <c r="CL31" s="608"/>
      <c r="CM31" s="608"/>
      <c r="CN31" s="608"/>
      <c r="CO31" s="608"/>
      <c r="CP31" s="608"/>
      <c r="CQ31" s="609"/>
      <c r="CR31" s="610">
        <v>20018</v>
      </c>
      <c r="CS31" s="643"/>
      <c r="CT31" s="643"/>
      <c r="CU31" s="643"/>
      <c r="CV31" s="643"/>
      <c r="CW31" s="643"/>
      <c r="CX31" s="643"/>
      <c r="CY31" s="644"/>
      <c r="CZ31" s="615">
        <v>0.3</v>
      </c>
      <c r="DA31" s="640"/>
      <c r="DB31" s="640"/>
      <c r="DC31" s="645"/>
      <c r="DD31" s="619">
        <v>16354</v>
      </c>
      <c r="DE31" s="643"/>
      <c r="DF31" s="643"/>
      <c r="DG31" s="643"/>
      <c r="DH31" s="643"/>
      <c r="DI31" s="643"/>
      <c r="DJ31" s="643"/>
      <c r="DK31" s="644"/>
      <c r="DL31" s="619">
        <v>16354</v>
      </c>
      <c r="DM31" s="643"/>
      <c r="DN31" s="643"/>
      <c r="DO31" s="643"/>
      <c r="DP31" s="643"/>
      <c r="DQ31" s="643"/>
      <c r="DR31" s="643"/>
      <c r="DS31" s="643"/>
      <c r="DT31" s="643"/>
      <c r="DU31" s="643"/>
      <c r="DV31" s="644"/>
      <c r="DW31" s="615">
        <v>0.6</v>
      </c>
      <c r="DX31" s="640"/>
      <c r="DY31" s="640"/>
      <c r="DZ31" s="640"/>
      <c r="EA31" s="640"/>
      <c r="EB31" s="640"/>
      <c r="EC31" s="641"/>
    </row>
    <row r="32" spans="2:133" ht="11.25" customHeight="1" x14ac:dyDescent="0.15">
      <c r="B32" s="607" t="s">
        <v>302</v>
      </c>
      <c r="C32" s="608"/>
      <c r="D32" s="608"/>
      <c r="E32" s="608"/>
      <c r="F32" s="608"/>
      <c r="G32" s="608"/>
      <c r="H32" s="608"/>
      <c r="I32" s="608"/>
      <c r="J32" s="608"/>
      <c r="K32" s="608"/>
      <c r="L32" s="608"/>
      <c r="M32" s="608"/>
      <c r="N32" s="608"/>
      <c r="O32" s="608"/>
      <c r="P32" s="608"/>
      <c r="Q32" s="609"/>
      <c r="R32" s="610">
        <v>510114</v>
      </c>
      <c r="S32" s="611"/>
      <c r="T32" s="611"/>
      <c r="U32" s="611"/>
      <c r="V32" s="611"/>
      <c r="W32" s="611"/>
      <c r="X32" s="611"/>
      <c r="Y32" s="612"/>
      <c r="Z32" s="613">
        <v>8.4</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303</v>
      </c>
      <c r="AX32" s="607" t="s">
        <v>304</v>
      </c>
      <c r="AY32" s="608"/>
      <c r="AZ32" s="608"/>
      <c r="BA32" s="608"/>
      <c r="BB32" s="608"/>
      <c r="BC32" s="608"/>
      <c r="BD32" s="608"/>
      <c r="BE32" s="608"/>
      <c r="BF32" s="609"/>
      <c r="BG32" s="667">
        <v>98.9</v>
      </c>
      <c r="BH32" s="643"/>
      <c r="BI32" s="643"/>
      <c r="BJ32" s="643"/>
      <c r="BK32" s="643"/>
      <c r="BL32" s="643"/>
      <c r="BM32" s="616">
        <v>93.1</v>
      </c>
      <c r="BN32" s="643"/>
      <c r="BO32" s="643"/>
      <c r="BP32" s="643"/>
      <c r="BQ32" s="656"/>
      <c r="BR32" s="667">
        <v>99.5</v>
      </c>
      <c r="BS32" s="643"/>
      <c r="BT32" s="643"/>
      <c r="BU32" s="643"/>
      <c r="BV32" s="643"/>
      <c r="BW32" s="643"/>
      <c r="BX32" s="616">
        <v>93.2</v>
      </c>
      <c r="BY32" s="643"/>
      <c r="BZ32" s="643"/>
      <c r="CA32" s="643"/>
      <c r="CB32" s="656"/>
      <c r="CD32" s="652"/>
      <c r="CE32" s="653"/>
      <c r="CF32" s="607" t="s">
        <v>305</v>
      </c>
      <c r="CG32" s="608"/>
      <c r="CH32" s="608"/>
      <c r="CI32" s="608"/>
      <c r="CJ32" s="608"/>
      <c r="CK32" s="608"/>
      <c r="CL32" s="608"/>
      <c r="CM32" s="608"/>
      <c r="CN32" s="608"/>
      <c r="CO32" s="608"/>
      <c r="CP32" s="608"/>
      <c r="CQ32" s="609"/>
      <c r="CR32" s="610">
        <v>337</v>
      </c>
      <c r="CS32" s="611"/>
      <c r="CT32" s="611"/>
      <c r="CU32" s="611"/>
      <c r="CV32" s="611"/>
      <c r="CW32" s="611"/>
      <c r="CX32" s="611"/>
      <c r="CY32" s="612"/>
      <c r="CZ32" s="615">
        <v>0</v>
      </c>
      <c r="DA32" s="640"/>
      <c r="DB32" s="640"/>
      <c r="DC32" s="645"/>
      <c r="DD32" s="619">
        <v>337</v>
      </c>
      <c r="DE32" s="611"/>
      <c r="DF32" s="611"/>
      <c r="DG32" s="611"/>
      <c r="DH32" s="611"/>
      <c r="DI32" s="611"/>
      <c r="DJ32" s="611"/>
      <c r="DK32" s="612"/>
      <c r="DL32" s="619">
        <v>337</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306</v>
      </c>
      <c r="C33" s="608"/>
      <c r="D33" s="608"/>
      <c r="E33" s="608"/>
      <c r="F33" s="608"/>
      <c r="G33" s="608"/>
      <c r="H33" s="608"/>
      <c r="I33" s="608"/>
      <c r="J33" s="608"/>
      <c r="K33" s="608"/>
      <c r="L33" s="608"/>
      <c r="M33" s="608"/>
      <c r="N33" s="608"/>
      <c r="O33" s="608"/>
      <c r="P33" s="608"/>
      <c r="Q33" s="609"/>
      <c r="R33" s="610">
        <v>47459</v>
      </c>
      <c r="S33" s="611"/>
      <c r="T33" s="611"/>
      <c r="U33" s="611"/>
      <c r="V33" s="611"/>
      <c r="W33" s="611"/>
      <c r="X33" s="611"/>
      <c r="Y33" s="612"/>
      <c r="Z33" s="613">
        <v>0.8</v>
      </c>
      <c r="AA33" s="613"/>
      <c r="AB33" s="613"/>
      <c r="AC33" s="613"/>
      <c r="AD33" s="614">
        <v>18475</v>
      </c>
      <c r="AE33" s="614"/>
      <c r="AF33" s="614"/>
      <c r="AG33" s="614"/>
      <c r="AH33" s="614"/>
      <c r="AI33" s="614"/>
      <c r="AJ33" s="614"/>
      <c r="AK33" s="614"/>
      <c r="AL33" s="615">
        <v>0.7</v>
      </c>
      <c r="AM33" s="616"/>
      <c r="AN33" s="616"/>
      <c r="AO33" s="617"/>
      <c r="AP33" s="662"/>
      <c r="AQ33" s="663"/>
      <c r="AR33" s="663"/>
      <c r="AS33" s="663"/>
      <c r="AT33" s="666"/>
      <c r="AU33" s="213"/>
      <c r="AV33" s="213"/>
      <c r="AW33" s="213"/>
      <c r="AX33" s="631" t="s">
        <v>307</v>
      </c>
      <c r="AY33" s="632"/>
      <c r="AZ33" s="632"/>
      <c r="BA33" s="632"/>
      <c r="BB33" s="632"/>
      <c r="BC33" s="632"/>
      <c r="BD33" s="632"/>
      <c r="BE33" s="632"/>
      <c r="BF33" s="633"/>
      <c r="BG33" s="668">
        <v>99.6</v>
      </c>
      <c r="BH33" s="669"/>
      <c r="BI33" s="669"/>
      <c r="BJ33" s="669"/>
      <c r="BK33" s="669"/>
      <c r="BL33" s="669"/>
      <c r="BM33" s="670">
        <v>97.6</v>
      </c>
      <c r="BN33" s="669"/>
      <c r="BO33" s="669"/>
      <c r="BP33" s="669"/>
      <c r="BQ33" s="671"/>
      <c r="BR33" s="668">
        <v>99.8</v>
      </c>
      <c r="BS33" s="669"/>
      <c r="BT33" s="669"/>
      <c r="BU33" s="669"/>
      <c r="BV33" s="669"/>
      <c r="BW33" s="669"/>
      <c r="BX33" s="670">
        <v>97.1</v>
      </c>
      <c r="BY33" s="669"/>
      <c r="BZ33" s="669"/>
      <c r="CA33" s="669"/>
      <c r="CB33" s="671"/>
      <c r="CD33" s="607" t="s">
        <v>308</v>
      </c>
      <c r="CE33" s="608"/>
      <c r="CF33" s="608"/>
      <c r="CG33" s="608"/>
      <c r="CH33" s="608"/>
      <c r="CI33" s="608"/>
      <c r="CJ33" s="608"/>
      <c r="CK33" s="608"/>
      <c r="CL33" s="608"/>
      <c r="CM33" s="608"/>
      <c r="CN33" s="608"/>
      <c r="CO33" s="608"/>
      <c r="CP33" s="608"/>
      <c r="CQ33" s="609"/>
      <c r="CR33" s="610">
        <v>3450741</v>
      </c>
      <c r="CS33" s="643"/>
      <c r="CT33" s="643"/>
      <c r="CU33" s="643"/>
      <c r="CV33" s="643"/>
      <c r="CW33" s="643"/>
      <c r="CX33" s="643"/>
      <c r="CY33" s="644"/>
      <c r="CZ33" s="615">
        <v>58.7</v>
      </c>
      <c r="DA33" s="640"/>
      <c r="DB33" s="640"/>
      <c r="DC33" s="645"/>
      <c r="DD33" s="619">
        <v>1633967</v>
      </c>
      <c r="DE33" s="643"/>
      <c r="DF33" s="643"/>
      <c r="DG33" s="643"/>
      <c r="DH33" s="643"/>
      <c r="DI33" s="643"/>
      <c r="DJ33" s="643"/>
      <c r="DK33" s="644"/>
      <c r="DL33" s="619">
        <v>966630</v>
      </c>
      <c r="DM33" s="643"/>
      <c r="DN33" s="643"/>
      <c r="DO33" s="643"/>
      <c r="DP33" s="643"/>
      <c r="DQ33" s="643"/>
      <c r="DR33" s="643"/>
      <c r="DS33" s="643"/>
      <c r="DT33" s="643"/>
      <c r="DU33" s="643"/>
      <c r="DV33" s="644"/>
      <c r="DW33" s="615">
        <v>37.700000000000003</v>
      </c>
      <c r="DX33" s="640"/>
      <c r="DY33" s="640"/>
      <c r="DZ33" s="640"/>
      <c r="EA33" s="640"/>
      <c r="EB33" s="640"/>
      <c r="EC33" s="641"/>
    </row>
    <row r="34" spans="2:133" ht="11.25" customHeight="1" x14ac:dyDescent="0.15">
      <c r="B34" s="607" t="s">
        <v>309</v>
      </c>
      <c r="C34" s="608"/>
      <c r="D34" s="608"/>
      <c r="E34" s="608"/>
      <c r="F34" s="608"/>
      <c r="G34" s="608"/>
      <c r="H34" s="608"/>
      <c r="I34" s="608"/>
      <c r="J34" s="608"/>
      <c r="K34" s="608"/>
      <c r="L34" s="608"/>
      <c r="M34" s="608"/>
      <c r="N34" s="608"/>
      <c r="O34" s="608"/>
      <c r="P34" s="608"/>
      <c r="Q34" s="609"/>
      <c r="R34" s="610">
        <v>635077</v>
      </c>
      <c r="S34" s="611"/>
      <c r="T34" s="611"/>
      <c r="U34" s="611"/>
      <c r="V34" s="611"/>
      <c r="W34" s="611"/>
      <c r="X34" s="611"/>
      <c r="Y34" s="612"/>
      <c r="Z34" s="613">
        <v>10.5</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310</v>
      </c>
      <c r="CE34" s="608"/>
      <c r="CF34" s="608"/>
      <c r="CG34" s="608"/>
      <c r="CH34" s="608"/>
      <c r="CI34" s="608"/>
      <c r="CJ34" s="608"/>
      <c r="CK34" s="608"/>
      <c r="CL34" s="608"/>
      <c r="CM34" s="608"/>
      <c r="CN34" s="608"/>
      <c r="CO34" s="608"/>
      <c r="CP34" s="608"/>
      <c r="CQ34" s="609"/>
      <c r="CR34" s="610">
        <v>653506</v>
      </c>
      <c r="CS34" s="611"/>
      <c r="CT34" s="611"/>
      <c r="CU34" s="611"/>
      <c r="CV34" s="611"/>
      <c r="CW34" s="611"/>
      <c r="CX34" s="611"/>
      <c r="CY34" s="612"/>
      <c r="CZ34" s="615">
        <v>11.1</v>
      </c>
      <c r="DA34" s="640"/>
      <c r="DB34" s="640"/>
      <c r="DC34" s="645"/>
      <c r="DD34" s="619">
        <v>317483</v>
      </c>
      <c r="DE34" s="611"/>
      <c r="DF34" s="611"/>
      <c r="DG34" s="611"/>
      <c r="DH34" s="611"/>
      <c r="DI34" s="611"/>
      <c r="DJ34" s="611"/>
      <c r="DK34" s="612"/>
      <c r="DL34" s="619">
        <v>271206</v>
      </c>
      <c r="DM34" s="611"/>
      <c r="DN34" s="611"/>
      <c r="DO34" s="611"/>
      <c r="DP34" s="611"/>
      <c r="DQ34" s="611"/>
      <c r="DR34" s="611"/>
      <c r="DS34" s="611"/>
      <c r="DT34" s="611"/>
      <c r="DU34" s="611"/>
      <c r="DV34" s="612"/>
      <c r="DW34" s="615">
        <v>10.6</v>
      </c>
      <c r="DX34" s="640"/>
      <c r="DY34" s="640"/>
      <c r="DZ34" s="640"/>
      <c r="EA34" s="640"/>
      <c r="EB34" s="640"/>
      <c r="EC34" s="641"/>
    </row>
    <row r="35" spans="2:133" ht="11.25" customHeight="1" x14ac:dyDescent="0.15">
      <c r="B35" s="607" t="s">
        <v>311</v>
      </c>
      <c r="C35" s="608"/>
      <c r="D35" s="608"/>
      <c r="E35" s="608"/>
      <c r="F35" s="608"/>
      <c r="G35" s="608"/>
      <c r="H35" s="608"/>
      <c r="I35" s="608"/>
      <c r="J35" s="608"/>
      <c r="K35" s="608"/>
      <c r="L35" s="608"/>
      <c r="M35" s="608"/>
      <c r="N35" s="608"/>
      <c r="O35" s="608"/>
      <c r="P35" s="608"/>
      <c r="Q35" s="609"/>
      <c r="R35" s="610">
        <v>655700</v>
      </c>
      <c r="S35" s="611"/>
      <c r="T35" s="611"/>
      <c r="U35" s="611"/>
      <c r="V35" s="611"/>
      <c r="W35" s="611"/>
      <c r="X35" s="611"/>
      <c r="Y35" s="612"/>
      <c r="Z35" s="613">
        <v>10.8</v>
      </c>
      <c r="AA35" s="613"/>
      <c r="AB35" s="613"/>
      <c r="AC35" s="613"/>
      <c r="AD35" s="614" t="s">
        <v>122</v>
      </c>
      <c r="AE35" s="614"/>
      <c r="AF35" s="614"/>
      <c r="AG35" s="614"/>
      <c r="AH35" s="614"/>
      <c r="AI35" s="614"/>
      <c r="AJ35" s="614"/>
      <c r="AK35" s="614"/>
      <c r="AL35" s="615" t="s">
        <v>122</v>
      </c>
      <c r="AM35" s="616"/>
      <c r="AN35" s="616"/>
      <c r="AO35" s="617"/>
      <c r="AP35" s="218"/>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226221</v>
      </c>
      <c r="CS35" s="643"/>
      <c r="CT35" s="643"/>
      <c r="CU35" s="643"/>
      <c r="CV35" s="643"/>
      <c r="CW35" s="643"/>
      <c r="CX35" s="643"/>
      <c r="CY35" s="644"/>
      <c r="CZ35" s="615">
        <v>3.8</v>
      </c>
      <c r="DA35" s="640"/>
      <c r="DB35" s="640"/>
      <c r="DC35" s="645"/>
      <c r="DD35" s="619">
        <v>89034</v>
      </c>
      <c r="DE35" s="643"/>
      <c r="DF35" s="643"/>
      <c r="DG35" s="643"/>
      <c r="DH35" s="643"/>
      <c r="DI35" s="643"/>
      <c r="DJ35" s="643"/>
      <c r="DK35" s="644"/>
      <c r="DL35" s="619">
        <v>42247</v>
      </c>
      <c r="DM35" s="643"/>
      <c r="DN35" s="643"/>
      <c r="DO35" s="643"/>
      <c r="DP35" s="643"/>
      <c r="DQ35" s="643"/>
      <c r="DR35" s="643"/>
      <c r="DS35" s="643"/>
      <c r="DT35" s="643"/>
      <c r="DU35" s="643"/>
      <c r="DV35" s="644"/>
      <c r="DW35" s="615">
        <v>1.6</v>
      </c>
      <c r="DX35" s="640"/>
      <c r="DY35" s="640"/>
      <c r="DZ35" s="640"/>
      <c r="EA35" s="640"/>
      <c r="EB35" s="640"/>
      <c r="EC35" s="641"/>
    </row>
    <row r="36" spans="2:133" ht="11.25" customHeight="1" x14ac:dyDescent="0.15">
      <c r="B36" s="607" t="s">
        <v>315</v>
      </c>
      <c r="C36" s="608"/>
      <c r="D36" s="608"/>
      <c r="E36" s="608"/>
      <c r="F36" s="608"/>
      <c r="G36" s="608"/>
      <c r="H36" s="608"/>
      <c r="I36" s="608"/>
      <c r="J36" s="608"/>
      <c r="K36" s="608"/>
      <c r="L36" s="608"/>
      <c r="M36" s="608"/>
      <c r="N36" s="608"/>
      <c r="O36" s="608"/>
      <c r="P36" s="608"/>
      <c r="Q36" s="609"/>
      <c r="R36" s="610">
        <v>62095</v>
      </c>
      <c r="S36" s="611"/>
      <c r="T36" s="611"/>
      <c r="U36" s="611"/>
      <c r="V36" s="611"/>
      <c r="W36" s="611"/>
      <c r="X36" s="611"/>
      <c r="Y36" s="612"/>
      <c r="Z36" s="613">
        <v>1</v>
      </c>
      <c r="AA36" s="613"/>
      <c r="AB36" s="613"/>
      <c r="AC36" s="613"/>
      <c r="AD36" s="614" t="s">
        <v>122</v>
      </c>
      <c r="AE36" s="614"/>
      <c r="AF36" s="614"/>
      <c r="AG36" s="614"/>
      <c r="AH36" s="614"/>
      <c r="AI36" s="614"/>
      <c r="AJ36" s="614"/>
      <c r="AK36" s="614"/>
      <c r="AL36" s="615" t="s">
        <v>122</v>
      </c>
      <c r="AM36" s="616"/>
      <c r="AN36" s="616"/>
      <c r="AO36" s="617"/>
      <c r="AP36" s="218"/>
      <c r="AQ36" s="676" t="s">
        <v>316</v>
      </c>
      <c r="AR36" s="677"/>
      <c r="AS36" s="677"/>
      <c r="AT36" s="677"/>
      <c r="AU36" s="677"/>
      <c r="AV36" s="677"/>
      <c r="AW36" s="677"/>
      <c r="AX36" s="677"/>
      <c r="AY36" s="678"/>
      <c r="AZ36" s="599">
        <v>811542</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8761</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963207</v>
      </c>
      <c r="CS36" s="611"/>
      <c r="CT36" s="611"/>
      <c r="CU36" s="611"/>
      <c r="CV36" s="611"/>
      <c r="CW36" s="611"/>
      <c r="CX36" s="611"/>
      <c r="CY36" s="612"/>
      <c r="CZ36" s="615">
        <v>16.399999999999999</v>
      </c>
      <c r="DA36" s="640"/>
      <c r="DB36" s="640"/>
      <c r="DC36" s="645"/>
      <c r="DD36" s="619">
        <v>432898</v>
      </c>
      <c r="DE36" s="611"/>
      <c r="DF36" s="611"/>
      <c r="DG36" s="611"/>
      <c r="DH36" s="611"/>
      <c r="DI36" s="611"/>
      <c r="DJ36" s="611"/>
      <c r="DK36" s="612"/>
      <c r="DL36" s="619">
        <v>375002</v>
      </c>
      <c r="DM36" s="611"/>
      <c r="DN36" s="611"/>
      <c r="DO36" s="611"/>
      <c r="DP36" s="611"/>
      <c r="DQ36" s="611"/>
      <c r="DR36" s="611"/>
      <c r="DS36" s="611"/>
      <c r="DT36" s="611"/>
      <c r="DU36" s="611"/>
      <c r="DV36" s="612"/>
      <c r="DW36" s="615">
        <v>14.6</v>
      </c>
      <c r="DX36" s="640"/>
      <c r="DY36" s="640"/>
      <c r="DZ36" s="640"/>
      <c r="EA36" s="640"/>
      <c r="EB36" s="640"/>
      <c r="EC36" s="641"/>
    </row>
    <row r="37" spans="2:133" ht="11.25" customHeight="1" x14ac:dyDescent="0.15">
      <c r="B37" s="607" t="s">
        <v>319</v>
      </c>
      <c r="C37" s="608"/>
      <c r="D37" s="608"/>
      <c r="E37" s="608"/>
      <c r="F37" s="608"/>
      <c r="G37" s="608"/>
      <c r="H37" s="608"/>
      <c r="I37" s="608"/>
      <c r="J37" s="608"/>
      <c r="K37" s="608"/>
      <c r="L37" s="608"/>
      <c r="M37" s="608"/>
      <c r="N37" s="608"/>
      <c r="O37" s="608"/>
      <c r="P37" s="608"/>
      <c r="Q37" s="609"/>
      <c r="R37" s="610">
        <v>185615</v>
      </c>
      <c r="S37" s="611"/>
      <c r="T37" s="611"/>
      <c r="U37" s="611"/>
      <c r="V37" s="611"/>
      <c r="W37" s="611"/>
      <c r="X37" s="611"/>
      <c r="Y37" s="612"/>
      <c r="Z37" s="613">
        <v>3.1</v>
      </c>
      <c r="AA37" s="613"/>
      <c r="AB37" s="613"/>
      <c r="AC37" s="613"/>
      <c r="AD37" s="614">
        <v>4863</v>
      </c>
      <c r="AE37" s="614"/>
      <c r="AF37" s="614"/>
      <c r="AG37" s="614"/>
      <c r="AH37" s="614"/>
      <c r="AI37" s="614"/>
      <c r="AJ37" s="614"/>
      <c r="AK37" s="614"/>
      <c r="AL37" s="615">
        <v>0.2</v>
      </c>
      <c r="AM37" s="616"/>
      <c r="AN37" s="616"/>
      <c r="AO37" s="617"/>
      <c r="AQ37" s="673" t="s">
        <v>320</v>
      </c>
      <c r="AR37" s="674"/>
      <c r="AS37" s="674"/>
      <c r="AT37" s="674"/>
      <c r="AU37" s="674"/>
      <c r="AV37" s="674"/>
      <c r="AW37" s="674"/>
      <c r="AX37" s="674"/>
      <c r="AY37" s="675"/>
      <c r="AZ37" s="610">
        <v>316621</v>
      </c>
      <c r="BA37" s="611"/>
      <c r="BB37" s="611"/>
      <c r="BC37" s="611"/>
      <c r="BD37" s="643"/>
      <c r="BE37" s="643"/>
      <c r="BF37" s="656"/>
      <c r="BG37" s="607" t="s">
        <v>321</v>
      </c>
      <c r="BH37" s="608"/>
      <c r="BI37" s="608"/>
      <c r="BJ37" s="608"/>
      <c r="BK37" s="608"/>
      <c r="BL37" s="608"/>
      <c r="BM37" s="608"/>
      <c r="BN37" s="608"/>
      <c r="BO37" s="608"/>
      <c r="BP37" s="608"/>
      <c r="BQ37" s="608"/>
      <c r="BR37" s="608"/>
      <c r="BS37" s="608"/>
      <c r="BT37" s="608"/>
      <c r="BU37" s="609"/>
      <c r="BV37" s="610">
        <v>21647</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334026</v>
      </c>
      <c r="CS37" s="643"/>
      <c r="CT37" s="643"/>
      <c r="CU37" s="643"/>
      <c r="CV37" s="643"/>
      <c r="CW37" s="643"/>
      <c r="CX37" s="643"/>
      <c r="CY37" s="644"/>
      <c r="CZ37" s="615">
        <v>5.7</v>
      </c>
      <c r="DA37" s="640"/>
      <c r="DB37" s="640"/>
      <c r="DC37" s="645"/>
      <c r="DD37" s="619">
        <v>204026</v>
      </c>
      <c r="DE37" s="643"/>
      <c r="DF37" s="643"/>
      <c r="DG37" s="643"/>
      <c r="DH37" s="643"/>
      <c r="DI37" s="643"/>
      <c r="DJ37" s="643"/>
      <c r="DK37" s="644"/>
      <c r="DL37" s="619">
        <v>148470</v>
      </c>
      <c r="DM37" s="643"/>
      <c r="DN37" s="643"/>
      <c r="DO37" s="643"/>
      <c r="DP37" s="643"/>
      <c r="DQ37" s="643"/>
      <c r="DR37" s="643"/>
      <c r="DS37" s="643"/>
      <c r="DT37" s="643"/>
      <c r="DU37" s="643"/>
      <c r="DV37" s="644"/>
      <c r="DW37" s="615">
        <v>5.8</v>
      </c>
      <c r="DX37" s="640"/>
      <c r="DY37" s="640"/>
      <c r="DZ37" s="640"/>
      <c r="EA37" s="640"/>
      <c r="EB37" s="640"/>
      <c r="EC37" s="641"/>
    </row>
    <row r="38" spans="2:133" ht="11.25" customHeight="1" x14ac:dyDescent="0.15">
      <c r="B38" s="607" t="s">
        <v>323</v>
      </c>
      <c r="C38" s="608"/>
      <c r="D38" s="608"/>
      <c r="E38" s="608"/>
      <c r="F38" s="608"/>
      <c r="G38" s="608"/>
      <c r="H38" s="608"/>
      <c r="I38" s="608"/>
      <c r="J38" s="608"/>
      <c r="K38" s="608"/>
      <c r="L38" s="608"/>
      <c r="M38" s="608"/>
      <c r="N38" s="608"/>
      <c r="O38" s="608"/>
      <c r="P38" s="608"/>
      <c r="Q38" s="609"/>
      <c r="R38" s="610">
        <v>786703</v>
      </c>
      <c r="S38" s="611"/>
      <c r="T38" s="611"/>
      <c r="U38" s="611"/>
      <c r="V38" s="611"/>
      <c r="W38" s="611"/>
      <c r="X38" s="611"/>
      <c r="Y38" s="612"/>
      <c r="Z38" s="613">
        <v>13</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141350</v>
      </c>
      <c r="BA38" s="611"/>
      <c r="BB38" s="611"/>
      <c r="BC38" s="611"/>
      <c r="BD38" s="643"/>
      <c r="BE38" s="643"/>
      <c r="BF38" s="656"/>
      <c r="BG38" s="607" t="s">
        <v>325</v>
      </c>
      <c r="BH38" s="608"/>
      <c r="BI38" s="608"/>
      <c r="BJ38" s="608"/>
      <c r="BK38" s="608"/>
      <c r="BL38" s="608"/>
      <c r="BM38" s="608"/>
      <c r="BN38" s="608"/>
      <c r="BO38" s="608"/>
      <c r="BP38" s="608"/>
      <c r="BQ38" s="608"/>
      <c r="BR38" s="608"/>
      <c r="BS38" s="608"/>
      <c r="BT38" s="608"/>
      <c r="BU38" s="609"/>
      <c r="BV38" s="610">
        <v>407</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743501</v>
      </c>
      <c r="CS38" s="611"/>
      <c r="CT38" s="611"/>
      <c r="CU38" s="611"/>
      <c r="CV38" s="611"/>
      <c r="CW38" s="611"/>
      <c r="CX38" s="611"/>
      <c r="CY38" s="612"/>
      <c r="CZ38" s="615">
        <v>12.6</v>
      </c>
      <c r="DA38" s="640"/>
      <c r="DB38" s="640"/>
      <c r="DC38" s="645"/>
      <c r="DD38" s="619">
        <v>712134</v>
      </c>
      <c r="DE38" s="611"/>
      <c r="DF38" s="611"/>
      <c r="DG38" s="611"/>
      <c r="DH38" s="611"/>
      <c r="DI38" s="611"/>
      <c r="DJ38" s="611"/>
      <c r="DK38" s="612"/>
      <c r="DL38" s="619">
        <v>278175</v>
      </c>
      <c r="DM38" s="611"/>
      <c r="DN38" s="611"/>
      <c r="DO38" s="611"/>
      <c r="DP38" s="611"/>
      <c r="DQ38" s="611"/>
      <c r="DR38" s="611"/>
      <c r="DS38" s="611"/>
      <c r="DT38" s="611"/>
      <c r="DU38" s="611"/>
      <c r="DV38" s="612"/>
      <c r="DW38" s="615">
        <v>10.8</v>
      </c>
      <c r="DX38" s="640"/>
      <c r="DY38" s="640"/>
      <c r="DZ38" s="640"/>
      <c r="EA38" s="640"/>
      <c r="EB38" s="640"/>
      <c r="EC38" s="641"/>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68041</v>
      </c>
      <c r="BA39" s="611"/>
      <c r="BB39" s="611"/>
      <c r="BC39" s="611"/>
      <c r="BD39" s="643"/>
      <c r="BE39" s="643"/>
      <c r="BF39" s="656"/>
      <c r="BG39" s="607" t="s">
        <v>329</v>
      </c>
      <c r="BH39" s="608"/>
      <c r="BI39" s="608"/>
      <c r="BJ39" s="608"/>
      <c r="BK39" s="608"/>
      <c r="BL39" s="608"/>
      <c r="BM39" s="608"/>
      <c r="BN39" s="608"/>
      <c r="BO39" s="608"/>
      <c r="BP39" s="608"/>
      <c r="BQ39" s="608"/>
      <c r="BR39" s="608"/>
      <c r="BS39" s="608"/>
      <c r="BT39" s="608"/>
      <c r="BU39" s="609"/>
      <c r="BV39" s="610">
        <v>675</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798606</v>
      </c>
      <c r="CS39" s="643"/>
      <c r="CT39" s="643"/>
      <c r="CU39" s="643"/>
      <c r="CV39" s="643"/>
      <c r="CW39" s="643"/>
      <c r="CX39" s="643"/>
      <c r="CY39" s="644"/>
      <c r="CZ39" s="615">
        <v>13.6</v>
      </c>
      <c r="DA39" s="640"/>
      <c r="DB39" s="640"/>
      <c r="DC39" s="645"/>
      <c r="DD39" s="619">
        <v>82418</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331</v>
      </c>
      <c r="C40" s="608"/>
      <c r="D40" s="608"/>
      <c r="E40" s="608"/>
      <c r="F40" s="608"/>
      <c r="G40" s="608"/>
      <c r="H40" s="608"/>
      <c r="I40" s="608"/>
      <c r="J40" s="608"/>
      <c r="K40" s="608"/>
      <c r="L40" s="608"/>
      <c r="M40" s="608"/>
      <c r="N40" s="608"/>
      <c r="O40" s="608"/>
      <c r="P40" s="608"/>
      <c r="Q40" s="609"/>
      <c r="R40" s="610">
        <v>8703</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v>63644</v>
      </c>
      <c r="BA40" s="611"/>
      <c r="BB40" s="611"/>
      <c r="BC40" s="611"/>
      <c r="BD40" s="643"/>
      <c r="BE40" s="643"/>
      <c r="BF40" s="656"/>
      <c r="BG40" s="660" t="s">
        <v>333</v>
      </c>
      <c r="BH40" s="661"/>
      <c r="BI40" s="661"/>
      <c r="BJ40" s="661"/>
      <c r="BK40" s="661"/>
      <c r="BL40" s="214"/>
      <c r="BM40" s="608" t="s">
        <v>334</v>
      </c>
      <c r="BN40" s="608"/>
      <c r="BO40" s="608"/>
      <c r="BP40" s="608"/>
      <c r="BQ40" s="608"/>
      <c r="BR40" s="608"/>
      <c r="BS40" s="608"/>
      <c r="BT40" s="608"/>
      <c r="BU40" s="609"/>
      <c r="BV40" s="610">
        <v>130</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65700</v>
      </c>
      <c r="CS40" s="611"/>
      <c r="CT40" s="611"/>
      <c r="CU40" s="611"/>
      <c r="CV40" s="611"/>
      <c r="CW40" s="611"/>
      <c r="CX40" s="611"/>
      <c r="CY40" s="612"/>
      <c r="CZ40" s="615">
        <v>1.1000000000000001</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336</v>
      </c>
      <c r="C41" s="632"/>
      <c r="D41" s="632"/>
      <c r="E41" s="632"/>
      <c r="F41" s="632"/>
      <c r="G41" s="632"/>
      <c r="H41" s="632"/>
      <c r="I41" s="632"/>
      <c r="J41" s="632"/>
      <c r="K41" s="632"/>
      <c r="L41" s="632"/>
      <c r="M41" s="632"/>
      <c r="N41" s="632"/>
      <c r="O41" s="632"/>
      <c r="P41" s="632"/>
      <c r="Q41" s="633"/>
      <c r="R41" s="682">
        <v>6054879</v>
      </c>
      <c r="S41" s="683"/>
      <c r="T41" s="683"/>
      <c r="U41" s="683"/>
      <c r="V41" s="683"/>
      <c r="W41" s="683"/>
      <c r="X41" s="683"/>
      <c r="Y41" s="687"/>
      <c r="Z41" s="688">
        <v>100</v>
      </c>
      <c r="AA41" s="688"/>
      <c r="AB41" s="688"/>
      <c r="AC41" s="688"/>
      <c r="AD41" s="689">
        <v>2555995</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49756</v>
      </c>
      <c r="BA41" s="611"/>
      <c r="BB41" s="611"/>
      <c r="BC41" s="611"/>
      <c r="BD41" s="643"/>
      <c r="BE41" s="643"/>
      <c r="BF41" s="656"/>
      <c r="BG41" s="660"/>
      <c r="BH41" s="661"/>
      <c r="BI41" s="661"/>
      <c r="BJ41" s="661"/>
      <c r="BK41" s="661"/>
      <c r="BL41" s="214"/>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172130</v>
      </c>
      <c r="BA42" s="683"/>
      <c r="BB42" s="683"/>
      <c r="BC42" s="683"/>
      <c r="BD42" s="669"/>
      <c r="BE42" s="669"/>
      <c r="BF42" s="671"/>
      <c r="BG42" s="662"/>
      <c r="BH42" s="663"/>
      <c r="BI42" s="663"/>
      <c r="BJ42" s="663"/>
      <c r="BK42" s="663"/>
      <c r="BL42" s="215"/>
      <c r="BM42" s="632" t="s">
        <v>341</v>
      </c>
      <c r="BN42" s="632"/>
      <c r="BO42" s="632"/>
      <c r="BP42" s="632"/>
      <c r="BQ42" s="632"/>
      <c r="BR42" s="632"/>
      <c r="BS42" s="632"/>
      <c r="BT42" s="632"/>
      <c r="BU42" s="633"/>
      <c r="BV42" s="682">
        <v>289</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1046627</v>
      </c>
      <c r="CS42" s="643"/>
      <c r="CT42" s="643"/>
      <c r="CU42" s="643"/>
      <c r="CV42" s="643"/>
      <c r="CW42" s="643"/>
      <c r="CX42" s="643"/>
      <c r="CY42" s="644"/>
      <c r="CZ42" s="615">
        <v>17.8</v>
      </c>
      <c r="DA42" s="640"/>
      <c r="DB42" s="640"/>
      <c r="DC42" s="645"/>
      <c r="DD42" s="619">
        <v>120640</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343</v>
      </c>
      <c r="CD43" s="607" t="s">
        <v>344</v>
      </c>
      <c r="CE43" s="608"/>
      <c r="CF43" s="608"/>
      <c r="CG43" s="608"/>
      <c r="CH43" s="608"/>
      <c r="CI43" s="608"/>
      <c r="CJ43" s="608"/>
      <c r="CK43" s="608"/>
      <c r="CL43" s="608"/>
      <c r="CM43" s="608"/>
      <c r="CN43" s="608"/>
      <c r="CO43" s="608"/>
      <c r="CP43" s="608"/>
      <c r="CQ43" s="609"/>
      <c r="CR43" s="610">
        <v>13260</v>
      </c>
      <c r="CS43" s="643"/>
      <c r="CT43" s="643"/>
      <c r="CU43" s="643"/>
      <c r="CV43" s="643"/>
      <c r="CW43" s="643"/>
      <c r="CX43" s="643"/>
      <c r="CY43" s="644"/>
      <c r="CZ43" s="615">
        <v>0.2</v>
      </c>
      <c r="DA43" s="640"/>
      <c r="DB43" s="640"/>
      <c r="DC43" s="645"/>
      <c r="DD43" s="619">
        <v>13260</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1046627</v>
      </c>
      <c r="CS44" s="611"/>
      <c r="CT44" s="611"/>
      <c r="CU44" s="611"/>
      <c r="CV44" s="611"/>
      <c r="CW44" s="611"/>
      <c r="CX44" s="611"/>
      <c r="CY44" s="612"/>
      <c r="CZ44" s="615">
        <v>17.8</v>
      </c>
      <c r="DA44" s="616"/>
      <c r="DB44" s="616"/>
      <c r="DC44" s="622"/>
      <c r="DD44" s="619">
        <v>120640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243590</v>
      </c>
      <c r="CS45" s="643"/>
      <c r="CT45" s="643"/>
      <c r="CU45" s="643"/>
      <c r="CV45" s="643"/>
      <c r="CW45" s="643"/>
      <c r="CX45" s="643"/>
      <c r="CY45" s="644"/>
      <c r="CZ45" s="615">
        <v>4.0999999999999996</v>
      </c>
      <c r="DA45" s="640"/>
      <c r="DB45" s="640"/>
      <c r="DC45" s="645"/>
      <c r="DD45" s="619">
        <v>34007</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50"/>
      <c r="CE46" s="651"/>
      <c r="CF46" s="607" t="s">
        <v>349</v>
      </c>
      <c r="CG46" s="608"/>
      <c r="CH46" s="608"/>
      <c r="CI46" s="608"/>
      <c r="CJ46" s="608"/>
      <c r="CK46" s="608"/>
      <c r="CL46" s="608"/>
      <c r="CM46" s="608"/>
      <c r="CN46" s="608"/>
      <c r="CO46" s="608"/>
      <c r="CP46" s="608"/>
      <c r="CQ46" s="609"/>
      <c r="CR46" s="610">
        <v>748679</v>
      </c>
      <c r="CS46" s="611"/>
      <c r="CT46" s="611"/>
      <c r="CU46" s="611"/>
      <c r="CV46" s="611"/>
      <c r="CW46" s="611"/>
      <c r="CX46" s="611"/>
      <c r="CY46" s="612"/>
      <c r="CZ46" s="615">
        <v>12.7</v>
      </c>
      <c r="DA46" s="616"/>
      <c r="DB46" s="616"/>
      <c r="DC46" s="622"/>
      <c r="DD46" s="619">
        <v>80575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50"/>
      <c r="CE47" s="651"/>
      <c r="CF47" s="607" t="s">
        <v>350</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0"/>
      <c r="DB47" s="640"/>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352</v>
      </c>
      <c r="CE49" s="632"/>
      <c r="CF49" s="632"/>
      <c r="CG49" s="632"/>
      <c r="CH49" s="632"/>
      <c r="CI49" s="632"/>
      <c r="CJ49" s="632"/>
      <c r="CK49" s="632"/>
      <c r="CL49" s="632"/>
      <c r="CM49" s="632"/>
      <c r="CN49" s="632"/>
      <c r="CO49" s="632"/>
      <c r="CP49" s="632"/>
      <c r="CQ49" s="633"/>
      <c r="CR49" s="682">
        <v>5881985</v>
      </c>
      <c r="CS49" s="669"/>
      <c r="CT49" s="669"/>
      <c r="CU49" s="669"/>
      <c r="CV49" s="669"/>
      <c r="CW49" s="669"/>
      <c r="CX49" s="669"/>
      <c r="CY49" s="698"/>
      <c r="CZ49" s="690">
        <v>100</v>
      </c>
      <c r="DA49" s="699"/>
      <c r="DB49" s="699"/>
      <c r="DC49" s="700"/>
      <c r="DD49" s="701">
        <v>2831398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towfK46IMOjs7nEMYQ+ay8k7pt7bPdsPaJ6Wj1nkTHgkyGaQxKJD/ecfuTjd+mXuvnkLMN2ZKyQXYOHWHG9AMw==" saltValue="dOSHkDAS463mtiY6+B87Z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F70" zoomScale="70" zoomScaleNormal="25" zoomScaleSheetLayoutView="70" workbookViewId="0">
      <selection activeCell="BQ104" sqref="BQ104:DZ104"/>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9"/>
    </row>
    <row r="6" spans="1:131" s="230"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15">
      <c r="A7" s="231">
        <v>1</v>
      </c>
      <c r="B7" s="736" t="s">
        <v>375</v>
      </c>
      <c r="C7" s="737"/>
      <c r="D7" s="737"/>
      <c r="E7" s="737"/>
      <c r="F7" s="737"/>
      <c r="G7" s="737"/>
      <c r="H7" s="737"/>
      <c r="I7" s="737"/>
      <c r="J7" s="737"/>
      <c r="K7" s="737"/>
      <c r="L7" s="737"/>
      <c r="M7" s="737"/>
      <c r="N7" s="737"/>
      <c r="O7" s="737"/>
      <c r="P7" s="738"/>
      <c r="Q7" s="739">
        <v>6009</v>
      </c>
      <c r="R7" s="740"/>
      <c r="S7" s="740"/>
      <c r="T7" s="740"/>
      <c r="U7" s="740"/>
      <c r="V7" s="740">
        <v>5836</v>
      </c>
      <c r="W7" s="740"/>
      <c r="X7" s="740"/>
      <c r="Y7" s="740"/>
      <c r="Z7" s="740"/>
      <c r="AA7" s="740">
        <v>172</v>
      </c>
      <c r="AB7" s="740"/>
      <c r="AC7" s="740"/>
      <c r="AD7" s="740"/>
      <c r="AE7" s="741"/>
      <c r="AF7" s="742">
        <v>169</v>
      </c>
      <c r="AG7" s="743"/>
      <c r="AH7" s="743"/>
      <c r="AI7" s="743"/>
      <c r="AJ7" s="744"/>
      <c r="AK7" s="745">
        <v>656</v>
      </c>
      <c r="AL7" s="746"/>
      <c r="AM7" s="746"/>
      <c r="AN7" s="746"/>
      <c r="AO7" s="746"/>
      <c r="AP7" s="746">
        <v>5798</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557</v>
      </c>
      <c r="BT7" s="734"/>
      <c r="BU7" s="734"/>
      <c r="BV7" s="734"/>
      <c r="BW7" s="734"/>
      <c r="BX7" s="734"/>
      <c r="BY7" s="734"/>
      <c r="BZ7" s="734"/>
      <c r="CA7" s="734"/>
      <c r="CB7" s="734"/>
      <c r="CC7" s="734"/>
      <c r="CD7" s="734"/>
      <c r="CE7" s="734"/>
      <c r="CF7" s="734"/>
      <c r="CG7" s="749"/>
      <c r="CH7" s="730">
        <v>3</v>
      </c>
      <c r="CI7" s="731"/>
      <c r="CJ7" s="731"/>
      <c r="CK7" s="731"/>
      <c r="CL7" s="732"/>
      <c r="CM7" s="730">
        <v>115</v>
      </c>
      <c r="CN7" s="731"/>
      <c r="CO7" s="731"/>
      <c r="CP7" s="731"/>
      <c r="CQ7" s="732"/>
      <c r="CR7" s="730">
        <v>35</v>
      </c>
      <c r="CS7" s="731"/>
      <c r="CT7" s="731"/>
      <c r="CU7" s="731"/>
      <c r="CV7" s="732"/>
      <c r="CW7" s="730" t="s">
        <v>551</v>
      </c>
      <c r="CX7" s="731"/>
      <c r="CY7" s="731"/>
      <c r="CZ7" s="731"/>
      <c r="DA7" s="732"/>
      <c r="DB7" s="730" t="s">
        <v>551</v>
      </c>
      <c r="DC7" s="731"/>
      <c r="DD7" s="731"/>
      <c r="DE7" s="731"/>
      <c r="DF7" s="732"/>
      <c r="DG7" s="730" t="s">
        <v>551</v>
      </c>
      <c r="DH7" s="731"/>
      <c r="DI7" s="731"/>
      <c r="DJ7" s="731"/>
      <c r="DK7" s="732"/>
      <c r="DL7" s="730" t="s">
        <v>551</v>
      </c>
      <c r="DM7" s="731"/>
      <c r="DN7" s="731"/>
      <c r="DO7" s="731"/>
      <c r="DP7" s="732"/>
      <c r="DQ7" s="730" t="s">
        <v>551</v>
      </c>
      <c r="DR7" s="731"/>
      <c r="DS7" s="731"/>
      <c r="DT7" s="731"/>
      <c r="DU7" s="732"/>
      <c r="DV7" s="733"/>
      <c r="DW7" s="734"/>
      <c r="DX7" s="734"/>
      <c r="DY7" s="734"/>
      <c r="DZ7" s="735"/>
      <c r="EA7" s="229"/>
    </row>
    <row r="8" spans="1:131" s="230" customFormat="1" ht="26.25" customHeight="1" x14ac:dyDescent="0.15">
      <c r="A8" s="233">
        <v>2</v>
      </c>
      <c r="B8" s="767" t="s">
        <v>376</v>
      </c>
      <c r="C8" s="768"/>
      <c r="D8" s="768"/>
      <c r="E8" s="768"/>
      <c r="F8" s="768"/>
      <c r="G8" s="768"/>
      <c r="H8" s="768"/>
      <c r="I8" s="768"/>
      <c r="J8" s="768"/>
      <c r="K8" s="768"/>
      <c r="L8" s="768"/>
      <c r="M8" s="768"/>
      <c r="N8" s="768"/>
      <c r="O8" s="768"/>
      <c r="P8" s="769"/>
      <c r="Q8" s="770">
        <v>57</v>
      </c>
      <c r="R8" s="771"/>
      <c r="S8" s="771"/>
      <c r="T8" s="771"/>
      <c r="U8" s="771"/>
      <c r="V8" s="771">
        <v>56</v>
      </c>
      <c r="W8" s="771"/>
      <c r="X8" s="771"/>
      <c r="Y8" s="771"/>
      <c r="Z8" s="771"/>
      <c r="AA8" s="771">
        <v>1</v>
      </c>
      <c r="AB8" s="771"/>
      <c r="AC8" s="771"/>
      <c r="AD8" s="771"/>
      <c r="AE8" s="772"/>
      <c r="AF8" s="773">
        <v>1</v>
      </c>
      <c r="AG8" s="774"/>
      <c r="AH8" s="774"/>
      <c r="AI8" s="774"/>
      <c r="AJ8" s="775"/>
      <c r="AK8" s="756">
        <v>11</v>
      </c>
      <c r="AL8" s="757"/>
      <c r="AM8" s="757"/>
      <c r="AN8" s="757"/>
      <c r="AO8" s="757"/>
      <c r="AP8" s="757">
        <v>19</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9"/>
    </row>
    <row r="9" spans="1:131" s="230" customFormat="1" ht="26.25" customHeight="1" x14ac:dyDescent="0.15">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9"/>
    </row>
    <row r="10" spans="1:131" s="230" customFormat="1" ht="26.25" customHeight="1" x14ac:dyDescent="0.15">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15">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15">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15">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15">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15">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15">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15">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15">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15">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15">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15">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
      <c r="A23" s="235" t="s">
        <v>378</v>
      </c>
      <c r="B23" s="776" t="s">
        <v>379</v>
      </c>
      <c r="C23" s="777"/>
      <c r="D23" s="777"/>
      <c r="E23" s="777"/>
      <c r="F23" s="777"/>
      <c r="G23" s="777"/>
      <c r="H23" s="777"/>
      <c r="I23" s="777"/>
      <c r="J23" s="777"/>
      <c r="K23" s="777"/>
      <c r="L23" s="777"/>
      <c r="M23" s="777"/>
      <c r="N23" s="777"/>
      <c r="O23" s="777"/>
      <c r="P23" s="778"/>
      <c r="Q23" s="779">
        <v>6066</v>
      </c>
      <c r="R23" s="780"/>
      <c r="S23" s="780"/>
      <c r="T23" s="780"/>
      <c r="U23" s="780"/>
      <c r="V23" s="780">
        <v>5892</v>
      </c>
      <c r="W23" s="780"/>
      <c r="X23" s="780"/>
      <c r="Y23" s="780"/>
      <c r="Z23" s="780"/>
      <c r="AA23" s="780">
        <v>173</v>
      </c>
      <c r="AB23" s="780"/>
      <c r="AC23" s="780"/>
      <c r="AD23" s="780"/>
      <c r="AE23" s="781"/>
      <c r="AF23" s="782">
        <v>169</v>
      </c>
      <c r="AG23" s="780"/>
      <c r="AH23" s="780"/>
      <c r="AI23" s="780"/>
      <c r="AJ23" s="783"/>
      <c r="AK23" s="784"/>
      <c r="AL23" s="785"/>
      <c r="AM23" s="785"/>
      <c r="AN23" s="785"/>
      <c r="AO23" s="785"/>
      <c r="AP23" s="780">
        <v>5817</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7">
        <v>1</v>
      </c>
      <c r="B28" s="736" t="s">
        <v>390</v>
      </c>
      <c r="C28" s="737"/>
      <c r="D28" s="737"/>
      <c r="E28" s="737"/>
      <c r="F28" s="737"/>
      <c r="G28" s="737"/>
      <c r="H28" s="737"/>
      <c r="I28" s="737"/>
      <c r="J28" s="737"/>
      <c r="K28" s="737"/>
      <c r="L28" s="737"/>
      <c r="M28" s="737"/>
      <c r="N28" s="737"/>
      <c r="O28" s="737"/>
      <c r="P28" s="738"/>
      <c r="Q28" s="809">
        <v>345</v>
      </c>
      <c r="R28" s="810"/>
      <c r="S28" s="810"/>
      <c r="T28" s="810"/>
      <c r="U28" s="810"/>
      <c r="V28" s="810">
        <v>336</v>
      </c>
      <c r="W28" s="810"/>
      <c r="X28" s="810"/>
      <c r="Y28" s="810"/>
      <c r="Z28" s="810"/>
      <c r="AA28" s="810">
        <v>9</v>
      </c>
      <c r="AB28" s="810"/>
      <c r="AC28" s="810"/>
      <c r="AD28" s="810"/>
      <c r="AE28" s="811"/>
      <c r="AF28" s="812">
        <v>9</v>
      </c>
      <c r="AG28" s="810"/>
      <c r="AH28" s="810"/>
      <c r="AI28" s="810"/>
      <c r="AJ28" s="813"/>
      <c r="AK28" s="814">
        <v>30</v>
      </c>
      <c r="AL28" s="815"/>
      <c r="AM28" s="815"/>
      <c r="AN28" s="815"/>
      <c r="AO28" s="815"/>
      <c r="AP28" s="815" t="s">
        <v>551</v>
      </c>
      <c r="AQ28" s="815"/>
      <c r="AR28" s="815"/>
      <c r="AS28" s="815"/>
      <c r="AT28" s="815"/>
      <c r="AU28" s="815" t="s">
        <v>551</v>
      </c>
      <c r="AV28" s="815"/>
      <c r="AW28" s="815"/>
      <c r="AX28" s="815"/>
      <c r="AY28" s="815"/>
      <c r="AZ28" s="816" t="s">
        <v>551</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7">
        <v>2</v>
      </c>
      <c r="B29" s="767" t="s">
        <v>391</v>
      </c>
      <c r="C29" s="768"/>
      <c r="D29" s="768"/>
      <c r="E29" s="768"/>
      <c r="F29" s="768"/>
      <c r="G29" s="768"/>
      <c r="H29" s="768"/>
      <c r="I29" s="768"/>
      <c r="J29" s="768"/>
      <c r="K29" s="768"/>
      <c r="L29" s="768"/>
      <c r="M29" s="768"/>
      <c r="N29" s="768"/>
      <c r="O29" s="768"/>
      <c r="P29" s="769"/>
      <c r="Q29" s="770">
        <v>44</v>
      </c>
      <c r="R29" s="771"/>
      <c r="S29" s="771"/>
      <c r="T29" s="771"/>
      <c r="U29" s="771"/>
      <c r="V29" s="771">
        <v>44</v>
      </c>
      <c r="W29" s="771"/>
      <c r="X29" s="771"/>
      <c r="Y29" s="771"/>
      <c r="Z29" s="771"/>
      <c r="AA29" s="771">
        <v>0</v>
      </c>
      <c r="AB29" s="771"/>
      <c r="AC29" s="771"/>
      <c r="AD29" s="771"/>
      <c r="AE29" s="772"/>
      <c r="AF29" s="773">
        <v>0</v>
      </c>
      <c r="AG29" s="774"/>
      <c r="AH29" s="774"/>
      <c r="AI29" s="774"/>
      <c r="AJ29" s="775"/>
      <c r="AK29" s="821">
        <v>16</v>
      </c>
      <c r="AL29" s="817"/>
      <c r="AM29" s="817"/>
      <c r="AN29" s="817"/>
      <c r="AO29" s="817"/>
      <c r="AP29" s="817" t="s">
        <v>551</v>
      </c>
      <c r="AQ29" s="817"/>
      <c r="AR29" s="817"/>
      <c r="AS29" s="817"/>
      <c r="AT29" s="817"/>
      <c r="AU29" s="817" t="s">
        <v>551</v>
      </c>
      <c r="AV29" s="817"/>
      <c r="AW29" s="817"/>
      <c r="AX29" s="817"/>
      <c r="AY29" s="817"/>
      <c r="AZ29" s="818" t="s">
        <v>551</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7">
        <v>3</v>
      </c>
      <c r="B30" s="767" t="s">
        <v>392</v>
      </c>
      <c r="C30" s="768"/>
      <c r="D30" s="768"/>
      <c r="E30" s="768"/>
      <c r="F30" s="768"/>
      <c r="G30" s="768"/>
      <c r="H30" s="768"/>
      <c r="I30" s="768"/>
      <c r="J30" s="768"/>
      <c r="K30" s="768"/>
      <c r="L30" s="768"/>
      <c r="M30" s="768"/>
      <c r="N30" s="768"/>
      <c r="O30" s="768"/>
      <c r="P30" s="769"/>
      <c r="Q30" s="770">
        <v>329</v>
      </c>
      <c r="R30" s="771"/>
      <c r="S30" s="771"/>
      <c r="T30" s="771"/>
      <c r="U30" s="771"/>
      <c r="V30" s="771">
        <v>305</v>
      </c>
      <c r="W30" s="771"/>
      <c r="X30" s="771"/>
      <c r="Y30" s="771"/>
      <c r="Z30" s="771"/>
      <c r="AA30" s="771">
        <v>24</v>
      </c>
      <c r="AB30" s="771"/>
      <c r="AC30" s="771"/>
      <c r="AD30" s="771"/>
      <c r="AE30" s="772"/>
      <c r="AF30" s="773">
        <v>24</v>
      </c>
      <c r="AG30" s="774"/>
      <c r="AH30" s="774"/>
      <c r="AI30" s="774"/>
      <c r="AJ30" s="775"/>
      <c r="AK30" s="821">
        <v>74</v>
      </c>
      <c r="AL30" s="817"/>
      <c r="AM30" s="817"/>
      <c r="AN30" s="817"/>
      <c r="AO30" s="817"/>
      <c r="AP30" s="817" t="s">
        <v>551</v>
      </c>
      <c r="AQ30" s="817"/>
      <c r="AR30" s="817"/>
      <c r="AS30" s="817"/>
      <c r="AT30" s="817"/>
      <c r="AU30" s="817" t="s">
        <v>551</v>
      </c>
      <c r="AV30" s="817"/>
      <c r="AW30" s="817"/>
      <c r="AX30" s="817"/>
      <c r="AY30" s="817"/>
      <c r="AZ30" s="818" t="s">
        <v>551</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7">
        <v>4</v>
      </c>
      <c r="B31" s="767" t="s">
        <v>393</v>
      </c>
      <c r="C31" s="768"/>
      <c r="D31" s="768"/>
      <c r="E31" s="768"/>
      <c r="F31" s="768"/>
      <c r="G31" s="768"/>
      <c r="H31" s="768"/>
      <c r="I31" s="768"/>
      <c r="J31" s="768"/>
      <c r="K31" s="768"/>
      <c r="L31" s="768"/>
      <c r="M31" s="768"/>
      <c r="N31" s="768"/>
      <c r="O31" s="768"/>
      <c r="P31" s="769"/>
      <c r="Q31" s="770">
        <v>608</v>
      </c>
      <c r="R31" s="771"/>
      <c r="S31" s="771"/>
      <c r="T31" s="771"/>
      <c r="U31" s="771"/>
      <c r="V31" s="771">
        <v>602</v>
      </c>
      <c r="W31" s="771"/>
      <c r="X31" s="771"/>
      <c r="Y31" s="771"/>
      <c r="Z31" s="771"/>
      <c r="AA31" s="771">
        <v>6</v>
      </c>
      <c r="AB31" s="771"/>
      <c r="AC31" s="771"/>
      <c r="AD31" s="771"/>
      <c r="AE31" s="772"/>
      <c r="AF31" s="773">
        <v>5</v>
      </c>
      <c r="AG31" s="774"/>
      <c r="AH31" s="774"/>
      <c r="AI31" s="774"/>
      <c r="AJ31" s="775"/>
      <c r="AK31" s="821">
        <v>322</v>
      </c>
      <c r="AL31" s="817"/>
      <c r="AM31" s="817"/>
      <c r="AN31" s="817"/>
      <c r="AO31" s="817"/>
      <c r="AP31" s="817">
        <v>1512</v>
      </c>
      <c r="AQ31" s="817"/>
      <c r="AR31" s="817"/>
      <c r="AS31" s="817"/>
      <c r="AT31" s="817"/>
      <c r="AU31" s="817">
        <v>671</v>
      </c>
      <c r="AV31" s="817"/>
      <c r="AW31" s="817"/>
      <c r="AX31" s="817"/>
      <c r="AY31" s="817"/>
      <c r="AZ31" s="818" t="s">
        <v>551</v>
      </c>
      <c r="BA31" s="818"/>
      <c r="BB31" s="818"/>
      <c r="BC31" s="818"/>
      <c r="BD31" s="818"/>
      <c r="BE31" s="819"/>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7">
        <v>5</v>
      </c>
      <c r="B32" s="767" t="s">
        <v>394</v>
      </c>
      <c r="C32" s="768"/>
      <c r="D32" s="768"/>
      <c r="E32" s="768"/>
      <c r="F32" s="768"/>
      <c r="G32" s="768"/>
      <c r="H32" s="768"/>
      <c r="I32" s="768"/>
      <c r="J32" s="768"/>
      <c r="K32" s="768"/>
      <c r="L32" s="768"/>
      <c r="M32" s="768"/>
      <c r="N32" s="768"/>
      <c r="O32" s="768"/>
      <c r="P32" s="769"/>
      <c r="Q32" s="770">
        <v>67</v>
      </c>
      <c r="R32" s="771"/>
      <c r="S32" s="771"/>
      <c r="T32" s="771"/>
      <c r="U32" s="771"/>
      <c r="V32" s="771">
        <v>65</v>
      </c>
      <c r="W32" s="771"/>
      <c r="X32" s="771"/>
      <c r="Y32" s="771"/>
      <c r="Z32" s="771"/>
      <c r="AA32" s="771">
        <v>2</v>
      </c>
      <c r="AB32" s="771"/>
      <c r="AC32" s="771"/>
      <c r="AD32" s="771"/>
      <c r="AE32" s="772"/>
      <c r="AF32" s="773">
        <v>2</v>
      </c>
      <c r="AG32" s="774"/>
      <c r="AH32" s="774"/>
      <c r="AI32" s="774"/>
      <c r="AJ32" s="775"/>
      <c r="AK32" s="821">
        <v>34</v>
      </c>
      <c r="AL32" s="817"/>
      <c r="AM32" s="817"/>
      <c r="AN32" s="817"/>
      <c r="AO32" s="817"/>
      <c r="AP32" s="817">
        <v>7</v>
      </c>
      <c r="AQ32" s="817"/>
      <c r="AR32" s="817"/>
      <c r="AS32" s="817"/>
      <c r="AT32" s="817"/>
      <c r="AU32" s="817">
        <v>4</v>
      </c>
      <c r="AV32" s="817"/>
      <c r="AW32" s="817"/>
      <c r="AX32" s="817"/>
      <c r="AY32" s="817"/>
      <c r="AZ32" s="818" t="s">
        <v>551</v>
      </c>
      <c r="BA32" s="818"/>
      <c r="BB32" s="818"/>
      <c r="BC32" s="818"/>
      <c r="BD32" s="818"/>
      <c r="BE32" s="819"/>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7">
        <v>6</v>
      </c>
      <c r="B33" s="767" t="s">
        <v>395</v>
      </c>
      <c r="C33" s="768"/>
      <c r="D33" s="768"/>
      <c r="E33" s="768"/>
      <c r="F33" s="768"/>
      <c r="G33" s="768"/>
      <c r="H33" s="768"/>
      <c r="I33" s="768"/>
      <c r="J33" s="768"/>
      <c r="K33" s="768"/>
      <c r="L33" s="768"/>
      <c r="M33" s="768"/>
      <c r="N33" s="768"/>
      <c r="O33" s="768"/>
      <c r="P33" s="769"/>
      <c r="Q33" s="770">
        <v>77</v>
      </c>
      <c r="R33" s="771"/>
      <c r="S33" s="771"/>
      <c r="T33" s="771"/>
      <c r="U33" s="771"/>
      <c r="V33" s="771">
        <v>70</v>
      </c>
      <c r="W33" s="771"/>
      <c r="X33" s="771"/>
      <c r="Y33" s="771"/>
      <c r="Z33" s="771"/>
      <c r="AA33" s="771">
        <v>7</v>
      </c>
      <c r="AB33" s="771"/>
      <c r="AC33" s="771"/>
      <c r="AD33" s="771"/>
      <c r="AE33" s="772"/>
      <c r="AF33" s="773">
        <v>7</v>
      </c>
      <c r="AG33" s="774"/>
      <c r="AH33" s="774"/>
      <c r="AI33" s="774"/>
      <c r="AJ33" s="775"/>
      <c r="AK33" s="821" t="s">
        <v>551</v>
      </c>
      <c r="AL33" s="817"/>
      <c r="AM33" s="817"/>
      <c r="AN33" s="817"/>
      <c r="AO33" s="817"/>
      <c r="AP33" s="817">
        <v>37</v>
      </c>
      <c r="AQ33" s="817"/>
      <c r="AR33" s="817"/>
      <c r="AS33" s="817"/>
      <c r="AT33" s="817"/>
      <c r="AU33" s="817">
        <v>0</v>
      </c>
      <c r="AV33" s="817"/>
      <c r="AW33" s="817"/>
      <c r="AX33" s="817"/>
      <c r="AY33" s="817"/>
      <c r="AZ33" s="818" t="s">
        <v>551</v>
      </c>
      <c r="BA33" s="818"/>
      <c r="BB33" s="818"/>
      <c r="BC33" s="818"/>
      <c r="BD33" s="818"/>
      <c r="BE33" s="819" t="s">
        <v>396</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7">
        <v>7</v>
      </c>
      <c r="B34" s="767" t="s">
        <v>397</v>
      </c>
      <c r="C34" s="768"/>
      <c r="D34" s="768"/>
      <c r="E34" s="768"/>
      <c r="F34" s="768"/>
      <c r="G34" s="768"/>
      <c r="H34" s="768"/>
      <c r="I34" s="768"/>
      <c r="J34" s="768"/>
      <c r="K34" s="768"/>
      <c r="L34" s="768"/>
      <c r="M34" s="768"/>
      <c r="N34" s="768"/>
      <c r="O34" s="768"/>
      <c r="P34" s="769"/>
      <c r="Q34" s="770">
        <v>445</v>
      </c>
      <c r="R34" s="771"/>
      <c r="S34" s="771"/>
      <c r="T34" s="771"/>
      <c r="U34" s="771"/>
      <c r="V34" s="771">
        <v>442</v>
      </c>
      <c r="W34" s="771"/>
      <c r="X34" s="771"/>
      <c r="Y34" s="771"/>
      <c r="Z34" s="771"/>
      <c r="AA34" s="771">
        <v>3</v>
      </c>
      <c r="AB34" s="771"/>
      <c r="AC34" s="771"/>
      <c r="AD34" s="771"/>
      <c r="AE34" s="772"/>
      <c r="AF34" s="773">
        <v>3</v>
      </c>
      <c r="AG34" s="774"/>
      <c r="AH34" s="774"/>
      <c r="AI34" s="774"/>
      <c r="AJ34" s="775"/>
      <c r="AK34" s="821">
        <v>141</v>
      </c>
      <c r="AL34" s="817"/>
      <c r="AM34" s="817"/>
      <c r="AN34" s="817"/>
      <c r="AO34" s="817"/>
      <c r="AP34" s="817">
        <v>1062</v>
      </c>
      <c r="AQ34" s="817"/>
      <c r="AR34" s="817"/>
      <c r="AS34" s="817"/>
      <c r="AT34" s="817"/>
      <c r="AU34" s="817">
        <v>880</v>
      </c>
      <c r="AV34" s="817"/>
      <c r="AW34" s="817"/>
      <c r="AX34" s="817"/>
      <c r="AY34" s="817"/>
      <c r="AZ34" s="818" t="s">
        <v>551</v>
      </c>
      <c r="BA34" s="818"/>
      <c r="BB34" s="818"/>
      <c r="BC34" s="818"/>
      <c r="BD34" s="818"/>
      <c r="BE34" s="819" t="s">
        <v>396</v>
      </c>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7">
        <v>8</v>
      </c>
      <c r="B35" s="767" t="s">
        <v>398</v>
      </c>
      <c r="C35" s="768"/>
      <c r="D35" s="768"/>
      <c r="E35" s="768"/>
      <c r="F35" s="768"/>
      <c r="G35" s="768"/>
      <c r="H35" s="768"/>
      <c r="I35" s="768"/>
      <c r="J35" s="768"/>
      <c r="K35" s="768"/>
      <c r="L35" s="768"/>
      <c r="M35" s="768"/>
      <c r="N35" s="768"/>
      <c r="O35" s="768"/>
      <c r="P35" s="769"/>
      <c r="Q35" s="770">
        <v>67</v>
      </c>
      <c r="R35" s="771"/>
      <c r="S35" s="771"/>
      <c r="T35" s="771"/>
      <c r="U35" s="771"/>
      <c r="V35" s="771">
        <v>67</v>
      </c>
      <c r="W35" s="771"/>
      <c r="X35" s="771"/>
      <c r="Y35" s="771"/>
      <c r="Z35" s="771"/>
      <c r="AA35" s="771">
        <v>0</v>
      </c>
      <c r="AB35" s="771"/>
      <c r="AC35" s="771"/>
      <c r="AD35" s="771"/>
      <c r="AE35" s="772"/>
      <c r="AF35" s="773">
        <v>0</v>
      </c>
      <c r="AG35" s="774"/>
      <c r="AH35" s="774"/>
      <c r="AI35" s="774"/>
      <c r="AJ35" s="775"/>
      <c r="AK35" s="821">
        <v>64</v>
      </c>
      <c r="AL35" s="817"/>
      <c r="AM35" s="817"/>
      <c r="AN35" s="817"/>
      <c r="AO35" s="817"/>
      <c r="AP35" s="817">
        <v>170</v>
      </c>
      <c r="AQ35" s="817"/>
      <c r="AR35" s="817"/>
      <c r="AS35" s="817"/>
      <c r="AT35" s="817"/>
      <c r="AU35" s="817">
        <v>162</v>
      </c>
      <c r="AV35" s="817"/>
      <c r="AW35" s="817"/>
      <c r="AX35" s="817"/>
      <c r="AY35" s="817"/>
      <c r="AZ35" s="818" t="s">
        <v>551</v>
      </c>
      <c r="BA35" s="818"/>
      <c r="BB35" s="818"/>
      <c r="BC35" s="818"/>
      <c r="BD35" s="818"/>
      <c r="BE35" s="819" t="s">
        <v>396</v>
      </c>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7">
        <v>9</v>
      </c>
      <c r="B36" s="767" t="s">
        <v>399</v>
      </c>
      <c r="C36" s="768"/>
      <c r="D36" s="768"/>
      <c r="E36" s="768"/>
      <c r="F36" s="768"/>
      <c r="G36" s="768"/>
      <c r="H36" s="768"/>
      <c r="I36" s="768"/>
      <c r="J36" s="768"/>
      <c r="K36" s="768"/>
      <c r="L36" s="768"/>
      <c r="M36" s="768"/>
      <c r="N36" s="768"/>
      <c r="O36" s="768"/>
      <c r="P36" s="769"/>
      <c r="Q36" s="770">
        <v>65</v>
      </c>
      <c r="R36" s="771"/>
      <c r="S36" s="771"/>
      <c r="T36" s="771"/>
      <c r="U36" s="771"/>
      <c r="V36" s="771">
        <v>84</v>
      </c>
      <c r="W36" s="771"/>
      <c r="X36" s="771"/>
      <c r="Y36" s="771"/>
      <c r="Z36" s="771"/>
      <c r="AA36" s="771">
        <v>1</v>
      </c>
      <c r="AB36" s="771"/>
      <c r="AC36" s="771"/>
      <c r="AD36" s="771"/>
      <c r="AE36" s="772"/>
      <c r="AF36" s="773">
        <v>1</v>
      </c>
      <c r="AG36" s="774"/>
      <c r="AH36" s="774"/>
      <c r="AI36" s="774"/>
      <c r="AJ36" s="775"/>
      <c r="AK36" s="821">
        <v>50</v>
      </c>
      <c r="AL36" s="817"/>
      <c r="AM36" s="817"/>
      <c r="AN36" s="817"/>
      <c r="AO36" s="817"/>
      <c r="AP36" s="817">
        <v>0</v>
      </c>
      <c r="AQ36" s="817"/>
      <c r="AR36" s="817"/>
      <c r="AS36" s="817"/>
      <c r="AT36" s="817"/>
      <c r="AU36" s="817">
        <v>0</v>
      </c>
      <c r="AV36" s="817"/>
      <c r="AW36" s="817"/>
      <c r="AX36" s="817"/>
      <c r="AY36" s="817"/>
      <c r="AZ36" s="818" t="s">
        <v>551</v>
      </c>
      <c r="BA36" s="818"/>
      <c r="BB36" s="818"/>
      <c r="BC36" s="818"/>
      <c r="BD36" s="818"/>
      <c r="BE36" s="819" t="s">
        <v>396</v>
      </c>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400</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5" t="s">
        <v>378</v>
      </c>
      <c r="B63" s="776" t="s">
        <v>401</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51</v>
      </c>
      <c r="AG63" s="831"/>
      <c r="AH63" s="831"/>
      <c r="AI63" s="831"/>
      <c r="AJ63" s="832"/>
      <c r="AK63" s="833"/>
      <c r="AL63" s="828"/>
      <c r="AM63" s="828"/>
      <c r="AN63" s="828"/>
      <c r="AO63" s="828"/>
      <c r="AP63" s="831">
        <f>+AP31+AP32+AP33+AP34+AP35+AP36</f>
        <v>2788</v>
      </c>
      <c r="AQ63" s="831"/>
      <c r="AR63" s="831"/>
      <c r="AS63" s="831"/>
      <c r="AT63" s="831"/>
      <c r="AU63" s="831">
        <f>+AU31+AU32+AU33+AU34+AU35+AU36</f>
        <v>1717</v>
      </c>
      <c r="AV63" s="831"/>
      <c r="AW63" s="831"/>
      <c r="AX63" s="831"/>
      <c r="AY63" s="831"/>
      <c r="AZ63" s="835"/>
      <c r="BA63" s="835"/>
      <c r="BB63" s="835"/>
      <c r="BC63" s="835"/>
      <c r="BD63" s="835"/>
      <c r="BE63" s="836"/>
      <c r="BF63" s="836"/>
      <c r="BG63" s="836"/>
      <c r="BH63" s="836"/>
      <c r="BI63" s="837"/>
      <c r="BJ63" s="838" t="s">
        <v>122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403</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404</v>
      </c>
      <c r="AV66" s="721"/>
      <c r="AW66" s="721"/>
      <c r="AX66" s="721"/>
      <c r="AY66" s="722"/>
      <c r="AZ66" s="720" t="s">
        <v>365</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1">
        <v>1</v>
      </c>
      <c r="B68" s="856" t="s">
        <v>552</v>
      </c>
      <c r="C68" s="857"/>
      <c r="D68" s="857"/>
      <c r="E68" s="857"/>
      <c r="F68" s="857"/>
      <c r="G68" s="857"/>
      <c r="H68" s="857"/>
      <c r="I68" s="857"/>
      <c r="J68" s="857"/>
      <c r="K68" s="857"/>
      <c r="L68" s="857"/>
      <c r="M68" s="857"/>
      <c r="N68" s="857"/>
      <c r="O68" s="857"/>
      <c r="P68" s="858"/>
      <c r="Q68" s="859">
        <v>916</v>
      </c>
      <c r="R68" s="853"/>
      <c r="S68" s="853"/>
      <c r="T68" s="853"/>
      <c r="U68" s="853"/>
      <c r="V68" s="853">
        <v>1074</v>
      </c>
      <c r="W68" s="853"/>
      <c r="X68" s="853"/>
      <c r="Y68" s="853"/>
      <c r="Z68" s="853"/>
      <c r="AA68" s="853">
        <v>-158</v>
      </c>
      <c r="AB68" s="853"/>
      <c r="AC68" s="853"/>
      <c r="AD68" s="853"/>
      <c r="AE68" s="853"/>
      <c r="AF68" s="853">
        <v>530</v>
      </c>
      <c r="AG68" s="853"/>
      <c r="AH68" s="853"/>
      <c r="AI68" s="853"/>
      <c r="AJ68" s="853"/>
      <c r="AK68" s="853" t="s">
        <v>551</v>
      </c>
      <c r="AL68" s="853"/>
      <c r="AM68" s="853"/>
      <c r="AN68" s="853"/>
      <c r="AO68" s="853"/>
      <c r="AP68" s="853">
        <v>74</v>
      </c>
      <c r="AQ68" s="853"/>
      <c r="AR68" s="853"/>
      <c r="AS68" s="853"/>
      <c r="AT68" s="853"/>
      <c r="AU68" s="853">
        <v>11</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3">
        <v>2</v>
      </c>
      <c r="B69" s="860" t="s">
        <v>553</v>
      </c>
      <c r="C69" s="861"/>
      <c r="D69" s="861"/>
      <c r="E69" s="861"/>
      <c r="F69" s="861"/>
      <c r="G69" s="861"/>
      <c r="H69" s="861"/>
      <c r="I69" s="861"/>
      <c r="J69" s="861"/>
      <c r="K69" s="861"/>
      <c r="L69" s="861"/>
      <c r="M69" s="861"/>
      <c r="N69" s="861"/>
      <c r="O69" s="861"/>
      <c r="P69" s="862"/>
      <c r="Q69" s="863">
        <v>35</v>
      </c>
      <c r="R69" s="817"/>
      <c r="S69" s="817"/>
      <c r="T69" s="817"/>
      <c r="U69" s="817"/>
      <c r="V69" s="817">
        <v>27</v>
      </c>
      <c r="W69" s="817"/>
      <c r="X69" s="817"/>
      <c r="Y69" s="817"/>
      <c r="Z69" s="817"/>
      <c r="AA69" s="817">
        <v>8</v>
      </c>
      <c r="AB69" s="817"/>
      <c r="AC69" s="817"/>
      <c r="AD69" s="817"/>
      <c r="AE69" s="817"/>
      <c r="AF69" s="817">
        <v>8</v>
      </c>
      <c r="AG69" s="817"/>
      <c r="AH69" s="817"/>
      <c r="AI69" s="817"/>
      <c r="AJ69" s="817"/>
      <c r="AK69" s="817" t="s">
        <v>551</v>
      </c>
      <c r="AL69" s="817"/>
      <c r="AM69" s="817"/>
      <c r="AN69" s="817"/>
      <c r="AO69" s="817"/>
      <c r="AP69" s="817" t="s">
        <v>551</v>
      </c>
      <c r="AQ69" s="817"/>
      <c r="AR69" s="817"/>
      <c r="AS69" s="817"/>
      <c r="AT69" s="817"/>
      <c r="AU69" s="817" t="s">
        <v>551</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3">
        <v>3</v>
      </c>
      <c r="B70" s="860" t="s">
        <v>554</v>
      </c>
      <c r="C70" s="861"/>
      <c r="D70" s="861"/>
      <c r="E70" s="861"/>
      <c r="F70" s="861"/>
      <c r="G70" s="861"/>
      <c r="H70" s="861"/>
      <c r="I70" s="861"/>
      <c r="J70" s="861"/>
      <c r="K70" s="861"/>
      <c r="L70" s="861"/>
      <c r="M70" s="861"/>
      <c r="N70" s="861"/>
      <c r="O70" s="861"/>
      <c r="P70" s="862"/>
      <c r="Q70" s="863">
        <v>279</v>
      </c>
      <c r="R70" s="817"/>
      <c r="S70" s="817"/>
      <c r="T70" s="817"/>
      <c r="U70" s="817"/>
      <c r="V70" s="817">
        <v>277</v>
      </c>
      <c r="W70" s="817"/>
      <c r="X70" s="817"/>
      <c r="Y70" s="817"/>
      <c r="Z70" s="817"/>
      <c r="AA70" s="817">
        <v>2</v>
      </c>
      <c r="AB70" s="817"/>
      <c r="AC70" s="817"/>
      <c r="AD70" s="817"/>
      <c r="AE70" s="817"/>
      <c r="AF70" s="817">
        <v>2</v>
      </c>
      <c r="AG70" s="817"/>
      <c r="AH70" s="817"/>
      <c r="AI70" s="817"/>
      <c r="AJ70" s="817"/>
      <c r="AK70" s="817" t="s">
        <v>551</v>
      </c>
      <c r="AL70" s="817"/>
      <c r="AM70" s="817"/>
      <c r="AN70" s="817"/>
      <c r="AO70" s="817"/>
      <c r="AP70" s="817">
        <v>387</v>
      </c>
      <c r="AQ70" s="817"/>
      <c r="AR70" s="817"/>
      <c r="AS70" s="817"/>
      <c r="AT70" s="817"/>
      <c r="AU70" s="817">
        <v>236</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3">
        <v>4</v>
      </c>
      <c r="B71" s="860" t="s">
        <v>555</v>
      </c>
      <c r="C71" s="861"/>
      <c r="D71" s="861"/>
      <c r="E71" s="861"/>
      <c r="F71" s="861"/>
      <c r="G71" s="861"/>
      <c r="H71" s="861"/>
      <c r="I71" s="861"/>
      <c r="J71" s="861"/>
      <c r="K71" s="861"/>
      <c r="L71" s="861"/>
      <c r="M71" s="861"/>
      <c r="N71" s="861"/>
      <c r="O71" s="861"/>
      <c r="P71" s="862"/>
      <c r="Q71" s="863">
        <v>108</v>
      </c>
      <c r="R71" s="817"/>
      <c r="S71" s="817"/>
      <c r="T71" s="817"/>
      <c r="U71" s="817"/>
      <c r="V71" s="817">
        <v>105</v>
      </c>
      <c r="W71" s="817"/>
      <c r="X71" s="817"/>
      <c r="Y71" s="817"/>
      <c r="Z71" s="817"/>
      <c r="AA71" s="817">
        <v>3</v>
      </c>
      <c r="AB71" s="817"/>
      <c r="AC71" s="817"/>
      <c r="AD71" s="817"/>
      <c r="AE71" s="817"/>
      <c r="AF71" s="817">
        <v>3</v>
      </c>
      <c r="AG71" s="817"/>
      <c r="AH71" s="817"/>
      <c r="AI71" s="817"/>
      <c r="AJ71" s="817"/>
      <c r="AK71" s="817" t="s">
        <v>551</v>
      </c>
      <c r="AL71" s="817"/>
      <c r="AM71" s="817"/>
      <c r="AN71" s="817"/>
      <c r="AO71" s="817"/>
      <c r="AP71" s="817" t="s">
        <v>551</v>
      </c>
      <c r="AQ71" s="817"/>
      <c r="AR71" s="817"/>
      <c r="AS71" s="817"/>
      <c r="AT71" s="817"/>
      <c r="AU71" s="817" t="s">
        <v>551</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3">
        <v>5</v>
      </c>
      <c r="B72" s="860" t="s">
        <v>556</v>
      </c>
      <c r="C72" s="861"/>
      <c r="D72" s="861"/>
      <c r="E72" s="861"/>
      <c r="F72" s="861"/>
      <c r="G72" s="861"/>
      <c r="H72" s="861"/>
      <c r="I72" s="861"/>
      <c r="J72" s="861"/>
      <c r="K72" s="861"/>
      <c r="L72" s="861"/>
      <c r="M72" s="861"/>
      <c r="N72" s="861"/>
      <c r="O72" s="861"/>
      <c r="P72" s="862"/>
      <c r="Q72" s="863">
        <v>498</v>
      </c>
      <c r="R72" s="817"/>
      <c r="S72" s="817"/>
      <c r="T72" s="817"/>
      <c r="U72" s="817"/>
      <c r="V72" s="817">
        <v>484</v>
      </c>
      <c r="W72" s="817"/>
      <c r="X72" s="817"/>
      <c r="Y72" s="817"/>
      <c r="Z72" s="817"/>
      <c r="AA72" s="817">
        <v>14</v>
      </c>
      <c r="AB72" s="817"/>
      <c r="AC72" s="817"/>
      <c r="AD72" s="817"/>
      <c r="AE72" s="817"/>
      <c r="AF72" s="817">
        <v>14</v>
      </c>
      <c r="AG72" s="817"/>
      <c r="AH72" s="817"/>
      <c r="AI72" s="817"/>
      <c r="AJ72" s="817"/>
      <c r="AK72" s="817" t="s">
        <v>551</v>
      </c>
      <c r="AL72" s="817"/>
      <c r="AM72" s="817"/>
      <c r="AN72" s="817"/>
      <c r="AO72" s="817"/>
      <c r="AP72" s="817" t="s">
        <v>551</v>
      </c>
      <c r="AQ72" s="817"/>
      <c r="AR72" s="817"/>
      <c r="AS72" s="817"/>
      <c r="AT72" s="817"/>
      <c r="AU72" s="817" t="s">
        <v>551</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3">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3">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3">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5" t="s">
        <v>378</v>
      </c>
      <c r="B88" s="776" t="s">
        <v>405</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+AF68+AF69+AF70+AF71+AF72</f>
        <v>557</v>
      </c>
      <c r="AG88" s="831"/>
      <c r="AH88" s="831"/>
      <c r="AI88" s="831"/>
      <c r="AJ88" s="831"/>
      <c r="AK88" s="828"/>
      <c r="AL88" s="828"/>
      <c r="AM88" s="828"/>
      <c r="AN88" s="828"/>
      <c r="AO88" s="828"/>
      <c r="AP88" s="831">
        <f>+AP68+AP70</f>
        <v>461</v>
      </c>
      <c r="AQ88" s="831"/>
      <c r="AR88" s="831"/>
      <c r="AS88" s="831"/>
      <c r="AT88" s="831"/>
      <c r="AU88" s="831">
        <f>+AU68+AU70</f>
        <v>247</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776" t="s">
        <v>406</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35</v>
      </c>
      <c r="CS102" s="839"/>
      <c r="CT102" s="839"/>
      <c r="CU102" s="839"/>
      <c r="CV102" s="878"/>
      <c r="CW102" s="877" t="s">
        <v>551</v>
      </c>
      <c r="CX102" s="839"/>
      <c r="CY102" s="839"/>
      <c r="CZ102" s="839"/>
      <c r="DA102" s="878"/>
      <c r="DB102" s="877" t="s">
        <v>551</v>
      </c>
      <c r="DC102" s="839"/>
      <c r="DD102" s="839"/>
      <c r="DE102" s="839"/>
      <c r="DF102" s="878"/>
      <c r="DG102" s="877" t="s">
        <v>551</v>
      </c>
      <c r="DH102" s="839"/>
      <c r="DI102" s="839"/>
      <c r="DJ102" s="839"/>
      <c r="DK102" s="878"/>
      <c r="DL102" s="877" t="s">
        <v>551</v>
      </c>
      <c r="DM102" s="839"/>
      <c r="DN102" s="839"/>
      <c r="DO102" s="839"/>
      <c r="DP102" s="878"/>
      <c r="DQ102" s="877" t="s">
        <v>551</v>
      </c>
      <c r="DR102" s="839"/>
      <c r="DS102" s="839"/>
      <c r="DT102" s="839"/>
      <c r="DU102" s="878"/>
      <c r="DV102" s="776"/>
      <c r="DW102" s="777"/>
      <c r="DX102" s="777"/>
      <c r="DY102" s="777"/>
      <c r="DZ102" s="901"/>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407</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408</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411</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412</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413</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414</v>
      </c>
      <c r="AB109" s="880"/>
      <c r="AC109" s="880"/>
      <c r="AD109" s="880"/>
      <c r="AE109" s="881"/>
      <c r="AF109" s="879" t="s">
        <v>415</v>
      </c>
      <c r="AG109" s="880"/>
      <c r="AH109" s="880"/>
      <c r="AI109" s="880"/>
      <c r="AJ109" s="881"/>
      <c r="AK109" s="879" t="s">
        <v>295</v>
      </c>
      <c r="AL109" s="880"/>
      <c r="AM109" s="880"/>
      <c r="AN109" s="880"/>
      <c r="AO109" s="881"/>
      <c r="AP109" s="879" t="s">
        <v>416</v>
      </c>
      <c r="AQ109" s="880"/>
      <c r="AR109" s="880"/>
      <c r="AS109" s="880"/>
      <c r="AT109" s="882"/>
      <c r="AU109" s="899" t="s">
        <v>413</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414</v>
      </c>
      <c r="BR109" s="880"/>
      <c r="BS109" s="880"/>
      <c r="BT109" s="880"/>
      <c r="BU109" s="881"/>
      <c r="BV109" s="879" t="s">
        <v>415</v>
      </c>
      <c r="BW109" s="880"/>
      <c r="BX109" s="880"/>
      <c r="BY109" s="880"/>
      <c r="BZ109" s="881"/>
      <c r="CA109" s="879" t="s">
        <v>295</v>
      </c>
      <c r="CB109" s="880"/>
      <c r="CC109" s="880"/>
      <c r="CD109" s="880"/>
      <c r="CE109" s="881"/>
      <c r="CF109" s="900" t="s">
        <v>416</v>
      </c>
      <c r="CG109" s="900"/>
      <c r="CH109" s="900"/>
      <c r="CI109" s="900"/>
      <c r="CJ109" s="900"/>
      <c r="CK109" s="879" t="s">
        <v>417</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414</v>
      </c>
      <c r="DH109" s="880"/>
      <c r="DI109" s="880"/>
      <c r="DJ109" s="880"/>
      <c r="DK109" s="881"/>
      <c r="DL109" s="879" t="s">
        <v>415</v>
      </c>
      <c r="DM109" s="880"/>
      <c r="DN109" s="880"/>
      <c r="DO109" s="880"/>
      <c r="DP109" s="881"/>
      <c r="DQ109" s="879" t="s">
        <v>295</v>
      </c>
      <c r="DR109" s="880"/>
      <c r="DS109" s="880"/>
      <c r="DT109" s="880"/>
      <c r="DU109" s="881"/>
      <c r="DV109" s="879" t="s">
        <v>416</v>
      </c>
      <c r="DW109" s="880"/>
      <c r="DX109" s="880"/>
      <c r="DY109" s="880"/>
      <c r="DZ109" s="882"/>
    </row>
    <row r="110" spans="1:131" s="224" customFormat="1" ht="26.25" customHeight="1" x14ac:dyDescent="0.15">
      <c r="A110" s="883" t="s">
        <v>418</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784462</v>
      </c>
      <c r="AB110" s="887"/>
      <c r="AC110" s="887"/>
      <c r="AD110" s="887"/>
      <c r="AE110" s="888"/>
      <c r="AF110" s="889">
        <v>718471</v>
      </c>
      <c r="AG110" s="887"/>
      <c r="AH110" s="887"/>
      <c r="AI110" s="887"/>
      <c r="AJ110" s="888"/>
      <c r="AK110" s="889">
        <v>645881</v>
      </c>
      <c r="AL110" s="887"/>
      <c r="AM110" s="887"/>
      <c r="AN110" s="887"/>
      <c r="AO110" s="888"/>
      <c r="AP110" s="890">
        <v>33.200000000000003</v>
      </c>
      <c r="AQ110" s="891"/>
      <c r="AR110" s="891"/>
      <c r="AS110" s="891"/>
      <c r="AT110" s="892"/>
      <c r="AU110" s="893" t="s">
        <v>69</v>
      </c>
      <c r="AV110" s="894"/>
      <c r="AW110" s="894"/>
      <c r="AX110" s="894"/>
      <c r="AY110" s="894"/>
      <c r="AZ110" s="916" t="s">
        <v>419</v>
      </c>
      <c r="BA110" s="884"/>
      <c r="BB110" s="884"/>
      <c r="BC110" s="884"/>
      <c r="BD110" s="884"/>
      <c r="BE110" s="884"/>
      <c r="BF110" s="884"/>
      <c r="BG110" s="884"/>
      <c r="BH110" s="884"/>
      <c r="BI110" s="884"/>
      <c r="BJ110" s="884"/>
      <c r="BK110" s="884"/>
      <c r="BL110" s="884"/>
      <c r="BM110" s="884"/>
      <c r="BN110" s="884"/>
      <c r="BO110" s="884"/>
      <c r="BP110" s="885"/>
      <c r="BQ110" s="917">
        <v>5956376</v>
      </c>
      <c r="BR110" s="918"/>
      <c r="BS110" s="918"/>
      <c r="BT110" s="918"/>
      <c r="BU110" s="918"/>
      <c r="BV110" s="918">
        <v>5656369</v>
      </c>
      <c r="BW110" s="918"/>
      <c r="BX110" s="918"/>
      <c r="BY110" s="918"/>
      <c r="BZ110" s="918"/>
      <c r="CA110" s="918">
        <v>5817209</v>
      </c>
      <c r="CB110" s="918"/>
      <c r="CC110" s="918"/>
      <c r="CD110" s="918"/>
      <c r="CE110" s="918"/>
      <c r="CF110" s="931">
        <v>299.10000000000002</v>
      </c>
      <c r="CG110" s="932"/>
      <c r="CH110" s="932"/>
      <c r="CI110" s="932"/>
      <c r="CJ110" s="932"/>
      <c r="CK110" s="933" t="s">
        <v>420</v>
      </c>
      <c r="CL110" s="934"/>
      <c r="CM110" s="916" t="s">
        <v>421</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15">
      <c r="A111" s="921" t="s">
        <v>422</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423</v>
      </c>
      <c r="BA111" s="910"/>
      <c r="BB111" s="910"/>
      <c r="BC111" s="910"/>
      <c r="BD111" s="910"/>
      <c r="BE111" s="910"/>
      <c r="BF111" s="910"/>
      <c r="BG111" s="910"/>
      <c r="BH111" s="910"/>
      <c r="BI111" s="910"/>
      <c r="BJ111" s="910"/>
      <c r="BK111" s="910"/>
      <c r="BL111" s="910"/>
      <c r="BM111" s="910"/>
      <c r="BN111" s="910"/>
      <c r="BO111" s="910"/>
      <c r="BP111" s="911"/>
      <c r="BQ111" s="912">
        <v>20546</v>
      </c>
      <c r="BR111" s="913"/>
      <c r="BS111" s="913"/>
      <c r="BT111" s="913"/>
      <c r="BU111" s="913"/>
      <c r="BV111" s="913">
        <v>10268</v>
      </c>
      <c r="BW111" s="913"/>
      <c r="BX111" s="913"/>
      <c r="BY111" s="913"/>
      <c r="BZ111" s="913"/>
      <c r="CA111" s="913" t="s">
        <v>122</v>
      </c>
      <c r="CB111" s="913"/>
      <c r="CC111" s="913"/>
      <c r="CD111" s="913"/>
      <c r="CE111" s="913"/>
      <c r="CF111" s="907" t="s">
        <v>122</v>
      </c>
      <c r="CG111" s="908"/>
      <c r="CH111" s="908"/>
      <c r="CI111" s="908"/>
      <c r="CJ111" s="908"/>
      <c r="CK111" s="935"/>
      <c r="CL111" s="936"/>
      <c r="CM111" s="909" t="s">
        <v>424</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425</v>
      </c>
      <c r="B112" s="940"/>
      <c r="C112" s="910" t="s">
        <v>426</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427</v>
      </c>
      <c r="BA112" s="910"/>
      <c r="BB112" s="910"/>
      <c r="BC112" s="910"/>
      <c r="BD112" s="910"/>
      <c r="BE112" s="910"/>
      <c r="BF112" s="910"/>
      <c r="BG112" s="910"/>
      <c r="BH112" s="910"/>
      <c r="BI112" s="910"/>
      <c r="BJ112" s="910"/>
      <c r="BK112" s="910"/>
      <c r="BL112" s="910"/>
      <c r="BM112" s="910"/>
      <c r="BN112" s="910"/>
      <c r="BO112" s="910"/>
      <c r="BP112" s="911"/>
      <c r="BQ112" s="912">
        <v>1751005</v>
      </c>
      <c r="BR112" s="913"/>
      <c r="BS112" s="913"/>
      <c r="BT112" s="913"/>
      <c r="BU112" s="913"/>
      <c r="BV112" s="913">
        <v>1738769</v>
      </c>
      <c r="BW112" s="913"/>
      <c r="BX112" s="913"/>
      <c r="BY112" s="913"/>
      <c r="BZ112" s="913"/>
      <c r="CA112" s="913">
        <v>1718090</v>
      </c>
      <c r="CB112" s="913"/>
      <c r="CC112" s="913"/>
      <c r="CD112" s="913"/>
      <c r="CE112" s="913"/>
      <c r="CF112" s="907">
        <v>88.3</v>
      </c>
      <c r="CG112" s="908"/>
      <c r="CH112" s="908"/>
      <c r="CI112" s="908"/>
      <c r="CJ112" s="908"/>
      <c r="CK112" s="935"/>
      <c r="CL112" s="936"/>
      <c r="CM112" s="909" t="s">
        <v>428</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429</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123360</v>
      </c>
      <c r="AB113" s="925"/>
      <c r="AC113" s="925"/>
      <c r="AD113" s="925"/>
      <c r="AE113" s="926"/>
      <c r="AF113" s="927">
        <v>136645</v>
      </c>
      <c r="AG113" s="925"/>
      <c r="AH113" s="925"/>
      <c r="AI113" s="925"/>
      <c r="AJ113" s="926"/>
      <c r="AK113" s="927">
        <v>187921</v>
      </c>
      <c r="AL113" s="925"/>
      <c r="AM113" s="925"/>
      <c r="AN113" s="925"/>
      <c r="AO113" s="926"/>
      <c r="AP113" s="928">
        <v>9.6999999999999993</v>
      </c>
      <c r="AQ113" s="929"/>
      <c r="AR113" s="929"/>
      <c r="AS113" s="929"/>
      <c r="AT113" s="930"/>
      <c r="AU113" s="895"/>
      <c r="AV113" s="896"/>
      <c r="AW113" s="896"/>
      <c r="AX113" s="896"/>
      <c r="AY113" s="896"/>
      <c r="AZ113" s="909" t="s">
        <v>430</v>
      </c>
      <c r="BA113" s="910"/>
      <c r="BB113" s="910"/>
      <c r="BC113" s="910"/>
      <c r="BD113" s="910"/>
      <c r="BE113" s="910"/>
      <c r="BF113" s="910"/>
      <c r="BG113" s="910"/>
      <c r="BH113" s="910"/>
      <c r="BI113" s="910"/>
      <c r="BJ113" s="910"/>
      <c r="BK113" s="910"/>
      <c r="BL113" s="910"/>
      <c r="BM113" s="910"/>
      <c r="BN113" s="910"/>
      <c r="BO113" s="910"/>
      <c r="BP113" s="911"/>
      <c r="BQ113" s="912">
        <v>310005</v>
      </c>
      <c r="BR113" s="913"/>
      <c r="BS113" s="913"/>
      <c r="BT113" s="913"/>
      <c r="BU113" s="913"/>
      <c r="BV113" s="913">
        <v>284788</v>
      </c>
      <c r="BW113" s="913"/>
      <c r="BX113" s="913"/>
      <c r="BY113" s="913"/>
      <c r="BZ113" s="913"/>
      <c r="CA113" s="913">
        <v>246116</v>
      </c>
      <c r="CB113" s="913"/>
      <c r="CC113" s="913"/>
      <c r="CD113" s="913"/>
      <c r="CE113" s="913"/>
      <c r="CF113" s="907">
        <v>12.7</v>
      </c>
      <c r="CG113" s="908"/>
      <c r="CH113" s="908"/>
      <c r="CI113" s="908"/>
      <c r="CJ113" s="908"/>
      <c r="CK113" s="935"/>
      <c r="CL113" s="936"/>
      <c r="CM113" s="909" t="s">
        <v>431</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432</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37721</v>
      </c>
      <c r="AB114" s="946"/>
      <c r="AC114" s="946"/>
      <c r="AD114" s="946"/>
      <c r="AE114" s="947"/>
      <c r="AF114" s="948">
        <v>36438</v>
      </c>
      <c r="AG114" s="946"/>
      <c r="AH114" s="946"/>
      <c r="AI114" s="946"/>
      <c r="AJ114" s="947"/>
      <c r="AK114" s="948">
        <v>36177</v>
      </c>
      <c r="AL114" s="946"/>
      <c r="AM114" s="946"/>
      <c r="AN114" s="946"/>
      <c r="AO114" s="947"/>
      <c r="AP114" s="949">
        <v>1.9</v>
      </c>
      <c r="AQ114" s="950"/>
      <c r="AR114" s="950"/>
      <c r="AS114" s="950"/>
      <c r="AT114" s="951"/>
      <c r="AU114" s="895"/>
      <c r="AV114" s="896"/>
      <c r="AW114" s="896"/>
      <c r="AX114" s="896"/>
      <c r="AY114" s="896"/>
      <c r="AZ114" s="909" t="s">
        <v>433</v>
      </c>
      <c r="BA114" s="910"/>
      <c r="BB114" s="910"/>
      <c r="BC114" s="910"/>
      <c r="BD114" s="910"/>
      <c r="BE114" s="910"/>
      <c r="BF114" s="910"/>
      <c r="BG114" s="910"/>
      <c r="BH114" s="910"/>
      <c r="BI114" s="910"/>
      <c r="BJ114" s="910"/>
      <c r="BK114" s="910"/>
      <c r="BL114" s="910"/>
      <c r="BM114" s="910"/>
      <c r="BN114" s="910"/>
      <c r="BO114" s="910"/>
      <c r="BP114" s="911"/>
      <c r="BQ114" s="912">
        <v>450032</v>
      </c>
      <c r="BR114" s="913"/>
      <c r="BS114" s="913"/>
      <c r="BT114" s="913"/>
      <c r="BU114" s="913"/>
      <c r="BV114" s="913">
        <v>430360</v>
      </c>
      <c r="BW114" s="913"/>
      <c r="BX114" s="913"/>
      <c r="BY114" s="913"/>
      <c r="BZ114" s="913"/>
      <c r="CA114" s="913">
        <v>449786</v>
      </c>
      <c r="CB114" s="913"/>
      <c r="CC114" s="913"/>
      <c r="CD114" s="913"/>
      <c r="CE114" s="913"/>
      <c r="CF114" s="907">
        <v>23.1</v>
      </c>
      <c r="CG114" s="908"/>
      <c r="CH114" s="908"/>
      <c r="CI114" s="908"/>
      <c r="CJ114" s="908"/>
      <c r="CK114" s="935"/>
      <c r="CL114" s="936"/>
      <c r="CM114" s="909" t="s">
        <v>434</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435</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11640</v>
      </c>
      <c r="AB115" s="925"/>
      <c r="AC115" s="925"/>
      <c r="AD115" s="925"/>
      <c r="AE115" s="926"/>
      <c r="AF115" s="927">
        <v>10326</v>
      </c>
      <c r="AG115" s="925"/>
      <c r="AH115" s="925"/>
      <c r="AI115" s="925"/>
      <c r="AJ115" s="926"/>
      <c r="AK115" s="927">
        <v>10297</v>
      </c>
      <c r="AL115" s="925"/>
      <c r="AM115" s="925"/>
      <c r="AN115" s="925"/>
      <c r="AO115" s="926"/>
      <c r="AP115" s="928">
        <v>0.5</v>
      </c>
      <c r="AQ115" s="929"/>
      <c r="AR115" s="929"/>
      <c r="AS115" s="929"/>
      <c r="AT115" s="930"/>
      <c r="AU115" s="895"/>
      <c r="AV115" s="896"/>
      <c r="AW115" s="896"/>
      <c r="AX115" s="896"/>
      <c r="AY115" s="896"/>
      <c r="AZ115" s="909" t="s">
        <v>436</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437</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15">
      <c r="A116" s="943"/>
      <c r="B116" s="944"/>
      <c r="C116" s="952" t="s">
        <v>438</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441</v>
      </c>
      <c r="AB116" s="946"/>
      <c r="AC116" s="946"/>
      <c r="AD116" s="946"/>
      <c r="AE116" s="947"/>
      <c r="AF116" s="948" t="s">
        <v>122</v>
      </c>
      <c r="AG116" s="946"/>
      <c r="AH116" s="946"/>
      <c r="AI116" s="946"/>
      <c r="AJ116" s="947"/>
      <c r="AK116" s="948">
        <v>337</v>
      </c>
      <c r="AL116" s="946"/>
      <c r="AM116" s="946"/>
      <c r="AN116" s="946"/>
      <c r="AO116" s="947"/>
      <c r="AP116" s="949">
        <v>0</v>
      </c>
      <c r="AQ116" s="950"/>
      <c r="AR116" s="950"/>
      <c r="AS116" s="950"/>
      <c r="AT116" s="951"/>
      <c r="AU116" s="895"/>
      <c r="AV116" s="896"/>
      <c r="AW116" s="896"/>
      <c r="AX116" s="896"/>
      <c r="AY116" s="896"/>
      <c r="AZ116" s="954" t="s">
        <v>439</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440</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441</v>
      </c>
      <c r="Z117" s="881"/>
      <c r="AA117" s="965">
        <v>957624</v>
      </c>
      <c r="AB117" s="966"/>
      <c r="AC117" s="966"/>
      <c r="AD117" s="966"/>
      <c r="AE117" s="967"/>
      <c r="AF117" s="968">
        <v>901880</v>
      </c>
      <c r="AG117" s="966"/>
      <c r="AH117" s="966"/>
      <c r="AI117" s="966"/>
      <c r="AJ117" s="967"/>
      <c r="AK117" s="968">
        <v>880613</v>
      </c>
      <c r="AL117" s="966"/>
      <c r="AM117" s="966"/>
      <c r="AN117" s="966"/>
      <c r="AO117" s="967"/>
      <c r="AP117" s="969"/>
      <c r="AQ117" s="970"/>
      <c r="AR117" s="970"/>
      <c r="AS117" s="970"/>
      <c r="AT117" s="971"/>
      <c r="AU117" s="895"/>
      <c r="AV117" s="896"/>
      <c r="AW117" s="896"/>
      <c r="AX117" s="896"/>
      <c r="AY117" s="896"/>
      <c r="AZ117" s="961" t="s">
        <v>442</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443</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417</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414</v>
      </c>
      <c r="AB118" s="880"/>
      <c r="AC118" s="880"/>
      <c r="AD118" s="880"/>
      <c r="AE118" s="881"/>
      <c r="AF118" s="879" t="s">
        <v>415</v>
      </c>
      <c r="AG118" s="880"/>
      <c r="AH118" s="880"/>
      <c r="AI118" s="880"/>
      <c r="AJ118" s="881"/>
      <c r="AK118" s="879" t="s">
        <v>295</v>
      </c>
      <c r="AL118" s="880"/>
      <c r="AM118" s="880"/>
      <c r="AN118" s="880"/>
      <c r="AO118" s="881"/>
      <c r="AP118" s="957" t="s">
        <v>416</v>
      </c>
      <c r="AQ118" s="958"/>
      <c r="AR118" s="958"/>
      <c r="AS118" s="958"/>
      <c r="AT118" s="959"/>
      <c r="AU118" s="895"/>
      <c r="AV118" s="896"/>
      <c r="AW118" s="896"/>
      <c r="AX118" s="896"/>
      <c r="AY118" s="896"/>
      <c r="AZ118" s="960" t="s">
        <v>444</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445</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3" t="s">
        <v>420</v>
      </c>
      <c r="B119" s="934"/>
      <c r="C119" s="916" t="s">
        <v>421</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7" t="s">
        <v>178</v>
      </c>
      <c r="BA119" s="247"/>
      <c r="BB119" s="247"/>
      <c r="BC119" s="247"/>
      <c r="BD119" s="247"/>
      <c r="BE119" s="247"/>
      <c r="BF119" s="247"/>
      <c r="BG119" s="247"/>
      <c r="BH119" s="247"/>
      <c r="BI119" s="247"/>
      <c r="BJ119" s="247"/>
      <c r="BK119" s="247"/>
      <c r="BL119" s="247"/>
      <c r="BM119" s="247"/>
      <c r="BN119" s="247"/>
      <c r="BO119" s="964" t="s">
        <v>446</v>
      </c>
      <c r="BP119" s="992"/>
      <c r="BQ119" s="986">
        <v>8487964</v>
      </c>
      <c r="BR119" s="987"/>
      <c r="BS119" s="987"/>
      <c r="BT119" s="987"/>
      <c r="BU119" s="987"/>
      <c r="BV119" s="987">
        <v>8120554</v>
      </c>
      <c r="BW119" s="987"/>
      <c r="BX119" s="987"/>
      <c r="BY119" s="987"/>
      <c r="BZ119" s="987"/>
      <c r="CA119" s="987">
        <v>8231201</v>
      </c>
      <c r="CB119" s="987"/>
      <c r="CC119" s="987"/>
      <c r="CD119" s="987"/>
      <c r="CE119" s="987"/>
      <c r="CF119" s="988"/>
      <c r="CG119" s="989"/>
      <c r="CH119" s="989"/>
      <c r="CI119" s="989"/>
      <c r="CJ119" s="990"/>
      <c r="CK119" s="937"/>
      <c r="CL119" s="938"/>
      <c r="CM119" s="960" t="s">
        <v>447</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20546</v>
      </c>
      <c r="DH119" s="973"/>
      <c r="DI119" s="973"/>
      <c r="DJ119" s="973"/>
      <c r="DK119" s="974"/>
      <c r="DL119" s="972">
        <v>10268</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15">
      <c r="A120" s="1044"/>
      <c r="B120" s="936"/>
      <c r="C120" s="909" t="s">
        <v>424</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448</v>
      </c>
      <c r="AV120" s="979"/>
      <c r="AW120" s="979"/>
      <c r="AX120" s="979"/>
      <c r="AY120" s="980"/>
      <c r="AZ120" s="916" t="s">
        <v>449</v>
      </c>
      <c r="BA120" s="884"/>
      <c r="BB120" s="884"/>
      <c r="BC120" s="884"/>
      <c r="BD120" s="884"/>
      <c r="BE120" s="884"/>
      <c r="BF120" s="884"/>
      <c r="BG120" s="884"/>
      <c r="BH120" s="884"/>
      <c r="BI120" s="884"/>
      <c r="BJ120" s="884"/>
      <c r="BK120" s="884"/>
      <c r="BL120" s="884"/>
      <c r="BM120" s="884"/>
      <c r="BN120" s="884"/>
      <c r="BO120" s="884"/>
      <c r="BP120" s="885"/>
      <c r="BQ120" s="917">
        <v>2966177</v>
      </c>
      <c r="BR120" s="918"/>
      <c r="BS120" s="918"/>
      <c r="BT120" s="918"/>
      <c r="BU120" s="918"/>
      <c r="BV120" s="918">
        <v>3317333</v>
      </c>
      <c r="BW120" s="918"/>
      <c r="BX120" s="918"/>
      <c r="BY120" s="918"/>
      <c r="BZ120" s="918"/>
      <c r="CA120" s="918">
        <v>3468239</v>
      </c>
      <c r="CB120" s="918"/>
      <c r="CC120" s="918"/>
      <c r="CD120" s="918"/>
      <c r="CE120" s="918"/>
      <c r="CF120" s="931">
        <v>178.3</v>
      </c>
      <c r="CG120" s="932"/>
      <c r="CH120" s="932"/>
      <c r="CI120" s="932"/>
      <c r="CJ120" s="932"/>
      <c r="CK120" s="993" t="s">
        <v>450</v>
      </c>
      <c r="CL120" s="994"/>
      <c r="CM120" s="994"/>
      <c r="CN120" s="994"/>
      <c r="CO120" s="995"/>
      <c r="CP120" s="1001" t="s">
        <v>397</v>
      </c>
      <c r="CQ120" s="1002"/>
      <c r="CR120" s="1002"/>
      <c r="CS120" s="1002"/>
      <c r="CT120" s="1002"/>
      <c r="CU120" s="1002"/>
      <c r="CV120" s="1002"/>
      <c r="CW120" s="1002"/>
      <c r="CX120" s="1002"/>
      <c r="CY120" s="1002"/>
      <c r="CZ120" s="1002"/>
      <c r="DA120" s="1002"/>
      <c r="DB120" s="1002"/>
      <c r="DC120" s="1002"/>
      <c r="DD120" s="1002"/>
      <c r="DE120" s="1002"/>
      <c r="DF120" s="1003"/>
      <c r="DG120" s="917">
        <v>881459</v>
      </c>
      <c r="DH120" s="918"/>
      <c r="DI120" s="918"/>
      <c r="DJ120" s="918"/>
      <c r="DK120" s="918"/>
      <c r="DL120" s="918">
        <v>828716</v>
      </c>
      <c r="DM120" s="918"/>
      <c r="DN120" s="918"/>
      <c r="DO120" s="918"/>
      <c r="DP120" s="918"/>
      <c r="DQ120" s="918">
        <v>880371</v>
      </c>
      <c r="DR120" s="918"/>
      <c r="DS120" s="918"/>
      <c r="DT120" s="918"/>
      <c r="DU120" s="918"/>
      <c r="DV120" s="919">
        <v>45.3</v>
      </c>
      <c r="DW120" s="919"/>
      <c r="DX120" s="919"/>
      <c r="DY120" s="919"/>
      <c r="DZ120" s="920"/>
    </row>
    <row r="121" spans="1:130" s="224" customFormat="1" ht="26.25" customHeight="1" x14ac:dyDescent="0.15">
      <c r="A121" s="1044"/>
      <c r="B121" s="936"/>
      <c r="C121" s="961" t="s">
        <v>451</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452</v>
      </c>
      <c r="BA121" s="910"/>
      <c r="BB121" s="910"/>
      <c r="BC121" s="910"/>
      <c r="BD121" s="910"/>
      <c r="BE121" s="910"/>
      <c r="BF121" s="910"/>
      <c r="BG121" s="910"/>
      <c r="BH121" s="910"/>
      <c r="BI121" s="910"/>
      <c r="BJ121" s="910"/>
      <c r="BK121" s="910"/>
      <c r="BL121" s="910"/>
      <c r="BM121" s="910"/>
      <c r="BN121" s="910"/>
      <c r="BO121" s="910"/>
      <c r="BP121" s="911"/>
      <c r="BQ121" s="912">
        <v>430091</v>
      </c>
      <c r="BR121" s="913"/>
      <c r="BS121" s="913"/>
      <c r="BT121" s="913"/>
      <c r="BU121" s="913"/>
      <c r="BV121" s="913">
        <v>427522</v>
      </c>
      <c r="BW121" s="913"/>
      <c r="BX121" s="913"/>
      <c r="BY121" s="913"/>
      <c r="BZ121" s="913"/>
      <c r="CA121" s="913">
        <v>452611</v>
      </c>
      <c r="CB121" s="913"/>
      <c r="CC121" s="913"/>
      <c r="CD121" s="913"/>
      <c r="CE121" s="913"/>
      <c r="CF121" s="907">
        <v>23.3</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624245</v>
      </c>
      <c r="DH121" s="913"/>
      <c r="DI121" s="913"/>
      <c r="DJ121" s="913"/>
      <c r="DK121" s="913"/>
      <c r="DL121" s="913">
        <v>701444</v>
      </c>
      <c r="DM121" s="913"/>
      <c r="DN121" s="913"/>
      <c r="DO121" s="913"/>
      <c r="DP121" s="913"/>
      <c r="DQ121" s="913">
        <v>671315</v>
      </c>
      <c r="DR121" s="913"/>
      <c r="DS121" s="913"/>
      <c r="DT121" s="913"/>
      <c r="DU121" s="913"/>
      <c r="DV121" s="914">
        <v>34.5</v>
      </c>
      <c r="DW121" s="914"/>
      <c r="DX121" s="914"/>
      <c r="DY121" s="914"/>
      <c r="DZ121" s="915"/>
    </row>
    <row r="122" spans="1:130" s="224" customFormat="1" ht="26.25" customHeight="1" x14ac:dyDescent="0.15">
      <c r="A122" s="1044"/>
      <c r="B122" s="936"/>
      <c r="C122" s="909" t="s">
        <v>434</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453</v>
      </c>
      <c r="BA122" s="952"/>
      <c r="BB122" s="952"/>
      <c r="BC122" s="952"/>
      <c r="BD122" s="952"/>
      <c r="BE122" s="952"/>
      <c r="BF122" s="952"/>
      <c r="BG122" s="952"/>
      <c r="BH122" s="952"/>
      <c r="BI122" s="952"/>
      <c r="BJ122" s="952"/>
      <c r="BK122" s="952"/>
      <c r="BL122" s="952"/>
      <c r="BM122" s="952"/>
      <c r="BN122" s="952"/>
      <c r="BO122" s="952"/>
      <c r="BP122" s="953"/>
      <c r="BQ122" s="986">
        <v>5255046</v>
      </c>
      <c r="BR122" s="987"/>
      <c r="BS122" s="987"/>
      <c r="BT122" s="987"/>
      <c r="BU122" s="987"/>
      <c r="BV122" s="987">
        <v>4912448</v>
      </c>
      <c r="BW122" s="987"/>
      <c r="BX122" s="987"/>
      <c r="BY122" s="987"/>
      <c r="BZ122" s="987"/>
      <c r="CA122" s="987">
        <v>5291890</v>
      </c>
      <c r="CB122" s="987"/>
      <c r="CC122" s="987"/>
      <c r="CD122" s="987"/>
      <c r="CE122" s="987"/>
      <c r="CF122" s="1004">
        <v>272</v>
      </c>
      <c r="CG122" s="1005"/>
      <c r="CH122" s="1005"/>
      <c r="CI122" s="1005"/>
      <c r="CJ122" s="1005"/>
      <c r="CK122" s="996"/>
      <c r="CL122" s="997"/>
      <c r="CM122" s="997"/>
      <c r="CN122" s="997"/>
      <c r="CO122" s="998"/>
      <c r="CP122" s="1006" t="s">
        <v>398</v>
      </c>
      <c r="CQ122" s="1007"/>
      <c r="CR122" s="1007"/>
      <c r="CS122" s="1007"/>
      <c r="CT122" s="1007"/>
      <c r="CU122" s="1007"/>
      <c r="CV122" s="1007"/>
      <c r="CW122" s="1007"/>
      <c r="CX122" s="1007"/>
      <c r="CY122" s="1007"/>
      <c r="CZ122" s="1007"/>
      <c r="DA122" s="1007"/>
      <c r="DB122" s="1007"/>
      <c r="DC122" s="1007"/>
      <c r="DD122" s="1007"/>
      <c r="DE122" s="1007"/>
      <c r="DF122" s="1008"/>
      <c r="DG122" s="912">
        <v>244238</v>
      </c>
      <c r="DH122" s="913"/>
      <c r="DI122" s="913"/>
      <c r="DJ122" s="913"/>
      <c r="DK122" s="913"/>
      <c r="DL122" s="913">
        <v>204230</v>
      </c>
      <c r="DM122" s="913"/>
      <c r="DN122" s="913"/>
      <c r="DO122" s="913"/>
      <c r="DP122" s="913"/>
      <c r="DQ122" s="913">
        <v>162471</v>
      </c>
      <c r="DR122" s="913"/>
      <c r="DS122" s="913"/>
      <c r="DT122" s="913"/>
      <c r="DU122" s="913"/>
      <c r="DV122" s="914">
        <v>8.4</v>
      </c>
      <c r="DW122" s="914"/>
      <c r="DX122" s="914"/>
      <c r="DY122" s="914"/>
      <c r="DZ122" s="915"/>
    </row>
    <row r="123" spans="1:130" s="224" customFormat="1" ht="26.25" customHeight="1" x14ac:dyDescent="0.15">
      <c r="A123" s="1044"/>
      <c r="B123" s="936"/>
      <c r="C123" s="909" t="s">
        <v>440</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7" t="s">
        <v>178</v>
      </c>
      <c r="BA123" s="247"/>
      <c r="BB123" s="247"/>
      <c r="BC123" s="247"/>
      <c r="BD123" s="247"/>
      <c r="BE123" s="247"/>
      <c r="BF123" s="247"/>
      <c r="BG123" s="247"/>
      <c r="BH123" s="247"/>
      <c r="BI123" s="247"/>
      <c r="BJ123" s="247"/>
      <c r="BK123" s="247"/>
      <c r="BL123" s="247"/>
      <c r="BM123" s="247"/>
      <c r="BN123" s="247"/>
      <c r="BO123" s="964" t="s">
        <v>454</v>
      </c>
      <c r="BP123" s="992"/>
      <c r="BQ123" s="1050">
        <v>8651314</v>
      </c>
      <c r="BR123" s="1051"/>
      <c r="BS123" s="1051"/>
      <c r="BT123" s="1051"/>
      <c r="BU123" s="1051"/>
      <c r="BV123" s="1051">
        <v>8657303</v>
      </c>
      <c r="BW123" s="1051"/>
      <c r="BX123" s="1051"/>
      <c r="BY123" s="1051"/>
      <c r="BZ123" s="1051"/>
      <c r="CA123" s="1051">
        <v>9212740</v>
      </c>
      <c r="CB123" s="1051"/>
      <c r="CC123" s="1051"/>
      <c r="CD123" s="1051"/>
      <c r="CE123" s="1051"/>
      <c r="CF123" s="988"/>
      <c r="CG123" s="989"/>
      <c r="CH123" s="989"/>
      <c r="CI123" s="989"/>
      <c r="CJ123" s="990"/>
      <c r="CK123" s="996"/>
      <c r="CL123" s="997"/>
      <c r="CM123" s="997"/>
      <c r="CN123" s="997"/>
      <c r="CO123" s="998"/>
      <c r="CP123" s="1006" t="s">
        <v>394</v>
      </c>
      <c r="CQ123" s="1007"/>
      <c r="CR123" s="1007"/>
      <c r="CS123" s="1007"/>
      <c r="CT123" s="1007"/>
      <c r="CU123" s="1007"/>
      <c r="CV123" s="1007"/>
      <c r="CW123" s="1007"/>
      <c r="CX123" s="1007"/>
      <c r="CY123" s="1007"/>
      <c r="CZ123" s="1007"/>
      <c r="DA123" s="1007"/>
      <c r="DB123" s="1007"/>
      <c r="DC123" s="1007"/>
      <c r="DD123" s="1007"/>
      <c r="DE123" s="1007"/>
      <c r="DF123" s="1008"/>
      <c r="DG123" s="945">
        <v>1063</v>
      </c>
      <c r="DH123" s="946"/>
      <c r="DI123" s="946"/>
      <c r="DJ123" s="946"/>
      <c r="DK123" s="947"/>
      <c r="DL123" s="948">
        <v>4379</v>
      </c>
      <c r="DM123" s="946"/>
      <c r="DN123" s="946"/>
      <c r="DO123" s="946"/>
      <c r="DP123" s="947"/>
      <c r="DQ123" s="948">
        <v>3933</v>
      </c>
      <c r="DR123" s="946"/>
      <c r="DS123" s="946"/>
      <c r="DT123" s="946"/>
      <c r="DU123" s="947"/>
      <c r="DV123" s="949">
        <v>0.2</v>
      </c>
      <c r="DW123" s="950"/>
      <c r="DX123" s="950"/>
      <c r="DY123" s="950"/>
      <c r="DZ123" s="951"/>
    </row>
    <row r="124" spans="1:130" s="224" customFormat="1" ht="26.25" customHeight="1" thickBot="1" x14ac:dyDescent="0.2">
      <c r="A124" s="1044"/>
      <c r="B124" s="936"/>
      <c r="C124" s="909" t="s">
        <v>443</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455</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456</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15">
      <c r="A125" s="1044"/>
      <c r="B125" s="936"/>
      <c r="C125" s="909" t="s">
        <v>445</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457</v>
      </c>
      <c r="CL125" s="994"/>
      <c r="CM125" s="994"/>
      <c r="CN125" s="994"/>
      <c r="CO125" s="995"/>
      <c r="CP125" s="916" t="s">
        <v>458</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4"/>
      <c r="B126" s="936"/>
      <c r="C126" s="909" t="s">
        <v>447</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11570</v>
      </c>
      <c r="AB126" s="946"/>
      <c r="AC126" s="946"/>
      <c r="AD126" s="946"/>
      <c r="AE126" s="947"/>
      <c r="AF126" s="948">
        <v>10278</v>
      </c>
      <c r="AG126" s="946"/>
      <c r="AH126" s="946"/>
      <c r="AI126" s="946"/>
      <c r="AJ126" s="947"/>
      <c r="AK126" s="948">
        <v>10268</v>
      </c>
      <c r="AL126" s="946"/>
      <c r="AM126" s="946"/>
      <c r="AN126" s="946"/>
      <c r="AO126" s="947"/>
      <c r="AP126" s="949">
        <v>0.5</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459</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5"/>
      <c r="B127" s="938"/>
      <c r="C127" s="960" t="s">
        <v>460</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70</v>
      </c>
      <c r="AB127" s="946"/>
      <c r="AC127" s="946"/>
      <c r="AD127" s="946"/>
      <c r="AE127" s="947"/>
      <c r="AF127" s="948">
        <v>48</v>
      </c>
      <c r="AG127" s="946"/>
      <c r="AH127" s="946"/>
      <c r="AI127" s="946"/>
      <c r="AJ127" s="947"/>
      <c r="AK127" s="948">
        <v>29</v>
      </c>
      <c r="AL127" s="946"/>
      <c r="AM127" s="946"/>
      <c r="AN127" s="946"/>
      <c r="AO127" s="947"/>
      <c r="AP127" s="949">
        <v>0</v>
      </c>
      <c r="AQ127" s="950"/>
      <c r="AR127" s="950"/>
      <c r="AS127" s="950"/>
      <c r="AT127" s="951"/>
      <c r="AU127" s="226"/>
      <c r="AV127" s="226"/>
      <c r="AW127" s="226"/>
      <c r="AX127" s="1018" t="s">
        <v>461</v>
      </c>
      <c r="AY127" s="1019"/>
      <c r="AZ127" s="1019"/>
      <c r="BA127" s="1019"/>
      <c r="BB127" s="1019"/>
      <c r="BC127" s="1019"/>
      <c r="BD127" s="1019"/>
      <c r="BE127" s="1020"/>
      <c r="BF127" s="1021" t="s">
        <v>462</v>
      </c>
      <c r="BG127" s="1019"/>
      <c r="BH127" s="1019"/>
      <c r="BI127" s="1019"/>
      <c r="BJ127" s="1019"/>
      <c r="BK127" s="1019"/>
      <c r="BL127" s="1020"/>
      <c r="BM127" s="1021" t="s">
        <v>463</v>
      </c>
      <c r="BN127" s="1019"/>
      <c r="BO127" s="1019"/>
      <c r="BP127" s="1019"/>
      <c r="BQ127" s="1019"/>
      <c r="BR127" s="1019"/>
      <c r="BS127" s="1020"/>
      <c r="BT127" s="1021" t="s">
        <v>464</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465</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8" t="s">
        <v>466</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467</v>
      </c>
      <c r="X128" s="1030"/>
      <c r="Y128" s="1030"/>
      <c r="Z128" s="1031"/>
      <c r="AA128" s="1032">
        <v>106874</v>
      </c>
      <c r="AB128" s="1033"/>
      <c r="AC128" s="1033"/>
      <c r="AD128" s="1033"/>
      <c r="AE128" s="1034"/>
      <c r="AF128" s="1035">
        <v>77522</v>
      </c>
      <c r="AG128" s="1033"/>
      <c r="AH128" s="1033"/>
      <c r="AI128" s="1033"/>
      <c r="AJ128" s="1034"/>
      <c r="AK128" s="1035">
        <v>86268</v>
      </c>
      <c r="AL128" s="1033"/>
      <c r="AM128" s="1033"/>
      <c r="AN128" s="1033"/>
      <c r="AO128" s="1034"/>
      <c r="AP128" s="1036"/>
      <c r="AQ128" s="1037"/>
      <c r="AR128" s="1037"/>
      <c r="AS128" s="1037"/>
      <c r="AT128" s="1038"/>
      <c r="AU128" s="226"/>
      <c r="AV128" s="226"/>
      <c r="AW128" s="226"/>
      <c r="AX128" s="883" t="s">
        <v>468</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469</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470</v>
      </c>
      <c r="X129" s="1058"/>
      <c r="Y129" s="1058"/>
      <c r="Z129" s="1059"/>
      <c r="AA129" s="945">
        <v>2586787</v>
      </c>
      <c r="AB129" s="946"/>
      <c r="AC129" s="946"/>
      <c r="AD129" s="946"/>
      <c r="AE129" s="947"/>
      <c r="AF129" s="948">
        <v>2515507</v>
      </c>
      <c r="AG129" s="946"/>
      <c r="AH129" s="946"/>
      <c r="AI129" s="946"/>
      <c r="AJ129" s="947"/>
      <c r="AK129" s="948">
        <v>2502888</v>
      </c>
      <c r="AL129" s="946"/>
      <c r="AM129" s="946"/>
      <c r="AN129" s="946"/>
      <c r="AO129" s="947"/>
      <c r="AP129" s="1060"/>
      <c r="AQ129" s="1061"/>
      <c r="AR129" s="1061"/>
      <c r="AS129" s="1061"/>
      <c r="AT129" s="1062"/>
      <c r="AU129" s="227"/>
      <c r="AV129" s="227"/>
      <c r="AW129" s="227"/>
      <c r="AX129" s="1052" t="s">
        <v>471</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472</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473</v>
      </c>
      <c r="X130" s="1058"/>
      <c r="Y130" s="1058"/>
      <c r="Z130" s="1059"/>
      <c r="AA130" s="945">
        <v>540409</v>
      </c>
      <c r="AB130" s="946"/>
      <c r="AC130" s="946"/>
      <c r="AD130" s="946"/>
      <c r="AE130" s="947"/>
      <c r="AF130" s="948">
        <v>551941</v>
      </c>
      <c r="AG130" s="946"/>
      <c r="AH130" s="946"/>
      <c r="AI130" s="946"/>
      <c r="AJ130" s="947"/>
      <c r="AK130" s="948">
        <v>557672</v>
      </c>
      <c r="AL130" s="946"/>
      <c r="AM130" s="946"/>
      <c r="AN130" s="946"/>
      <c r="AO130" s="947"/>
      <c r="AP130" s="1060"/>
      <c r="AQ130" s="1061"/>
      <c r="AR130" s="1061"/>
      <c r="AS130" s="1061"/>
      <c r="AT130" s="1062"/>
      <c r="AU130" s="227"/>
      <c r="AV130" s="227"/>
      <c r="AW130" s="227"/>
      <c r="AX130" s="1052" t="s">
        <v>474</v>
      </c>
      <c r="AY130" s="910"/>
      <c r="AZ130" s="910"/>
      <c r="BA130" s="910"/>
      <c r="BB130" s="910"/>
      <c r="BC130" s="910"/>
      <c r="BD130" s="910"/>
      <c r="BE130" s="911"/>
      <c r="BF130" s="1088">
        <v>13.7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475</v>
      </c>
      <c r="X131" s="1095"/>
      <c r="Y131" s="1095"/>
      <c r="Z131" s="1096"/>
      <c r="AA131" s="991">
        <v>2046378</v>
      </c>
      <c r="AB131" s="973"/>
      <c r="AC131" s="973"/>
      <c r="AD131" s="973"/>
      <c r="AE131" s="974"/>
      <c r="AF131" s="972">
        <v>1963566</v>
      </c>
      <c r="AG131" s="973"/>
      <c r="AH131" s="973"/>
      <c r="AI131" s="973"/>
      <c r="AJ131" s="974"/>
      <c r="AK131" s="972">
        <v>1945216</v>
      </c>
      <c r="AL131" s="973"/>
      <c r="AM131" s="973"/>
      <c r="AN131" s="973"/>
      <c r="AO131" s="974"/>
      <c r="AP131" s="1097"/>
      <c r="AQ131" s="1098"/>
      <c r="AR131" s="1098"/>
      <c r="AS131" s="1098"/>
      <c r="AT131" s="1099"/>
      <c r="AU131" s="227"/>
      <c r="AV131" s="227"/>
      <c r="AW131" s="227"/>
      <c r="AX131" s="1070" t="s">
        <v>476</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477</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478</v>
      </c>
      <c r="W132" s="1081"/>
      <c r="X132" s="1081"/>
      <c r="Y132" s="1081"/>
      <c r="Z132" s="1082"/>
      <c r="AA132" s="1083">
        <v>15.165380000000001</v>
      </c>
      <c r="AB132" s="1084"/>
      <c r="AC132" s="1084"/>
      <c r="AD132" s="1084"/>
      <c r="AE132" s="1085"/>
      <c r="AF132" s="1086">
        <v>13.8735851</v>
      </c>
      <c r="AG132" s="1084"/>
      <c r="AH132" s="1084"/>
      <c r="AI132" s="1084"/>
      <c r="AJ132" s="1085"/>
      <c r="AK132" s="1086">
        <v>12.16692645</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479</v>
      </c>
      <c r="W133" s="1064"/>
      <c r="X133" s="1064"/>
      <c r="Y133" s="1064"/>
      <c r="Z133" s="1065"/>
      <c r="AA133" s="1066">
        <v>14.3</v>
      </c>
      <c r="AB133" s="1067"/>
      <c r="AC133" s="1067"/>
      <c r="AD133" s="1067"/>
      <c r="AE133" s="1068"/>
      <c r="AF133" s="1066">
        <v>14.6</v>
      </c>
      <c r="AG133" s="1067"/>
      <c r="AH133" s="1067"/>
      <c r="AI133" s="1067"/>
      <c r="AJ133" s="1068"/>
      <c r="AK133" s="1066">
        <v>13.7</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yWvCPTjf7mnfm/3/sRwO9aQxGCFDAzhWQa8hmL+KctE2AaszV5spkzbFvnzjl5ggCEcsd7dy+L+tyqifJ1o55w==" saltValue="DlIn3Xc+3XK8L4Rttti5+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H64" zoomScaleNormal="85" zoomScaleSheetLayoutView="100" workbookViewId="0">
      <selection activeCell="DC73" sqref="DC73"/>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480</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HDdhNpzxYTjKWYhDS6koe6cnrKDKFd+yKSObPXsqOcVQqAG+AQ3uR48HbDqGD+xJNBQ7pX9M/lbrq5ilDg9/oQ==" saltValue="IP+PXw1+XpmGzJz8QbKF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49"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KSjUKph8A8NCUDrg6OQ8NecpBIyFxv10dPHbcyGRf5E6OTjMFra0ZHLWEbTXROcTMEe3eHWei/33APY6bS0Lw==" saltValue="AXSsySmt8clBhgk0j11GB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B4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482</v>
      </c>
      <c r="AL6" s="260"/>
      <c r="AM6" s="260"/>
      <c r="AN6" s="260"/>
    </row>
    <row r="7" spans="1:46" ht="13.5" customHeight="1" x14ac:dyDescent="0.15">
      <c r="A7" s="259"/>
      <c r="AK7" s="262"/>
      <c r="AL7" s="263"/>
      <c r="AM7" s="263"/>
      <c r="AN7" s="264"/>
      <c r="AO7" s="1101" t="s">
        <v>483</v>
      </c>
      <c r="AP7" s="265"/>
      <c r="AQ7" s="266" t="s">
        <v>484</v>
      </c>
      <c r="AR7" s="267"/>
    </row>
    <row r="8" spans="1:46" x14ac:dyDescent="0.15">
      <c r="A8" s="259"/>
      <c r="AK8" s="268"/>
      <c r="AL8" s="269"/>
      <c r="AM8" s="269"/>
      <c r="AN8" s="270"/>
      <c r="AO8" s="1102"/>
      <c r="AP8" s="271" t="s">
        <v>485</v>
      </c>
      <c r="AQ8" s="272" t="s">
        <v>486</v>
      </c>
      <c r="AR8" s="273" t="s">
        <v>487</v>
      </c>
    </row>
    <row r="9" spans="1:46" x14ac:dyDescent="0.15">
      <c r="A9" s="259"/>
      <c r="AK9" s="1103" t="s">
        <v>488</v>
      </c>
      <c r="AL9" s="1104"/>
      <c r="AM9" s="1104"/>
      <c r="AN9" s="1105"/>
      <c r="AO9" s="274">
        <v>582474</v>
      </c>
      <c r="AP9" s="274">
        <v>265485</v>
      </c>
      <c r="AQ9" s="275">
        <v>243450</v>
      </c>
      <c r="AR9" s="276">
        <v>9.1</v>
      </c>
    </row>
    <row r="10" spans="1:46" ht="13.5" customHeight="1" x14ac:dyDescent="0.15">
      <c r="A10" s="259"/>
      <c r="AK10" s="1103" t="s">
        <v>489</v>
      </c>
      <c r="AL10" s="1104"/>
      <c r="AM10" s="1104"/>
      <c r="AN10" s="1105"/>
      <c r="AO10" s="277">
        <v>170929</v>
      </c>
      <c r="AP10" s="277">
        <v>77907</v>
      </c>
      <c r="AQ10" s="278">
        <v>36828</v>
      </c>
      <c r="AR10" s="279">
        <v>111.5</v>
      </c>
    </row>
    <row r="11" spans="1:46" ht="13.5" customHeight="1" x14ac:dyDescent="0.15">
      <c r="A11" s="259"/>
      <c r="AK11" s="1103" t="s">
        <v>490</v>
      </c>
      <c r="AL11" s="1104"/>
      <c r="AM11" s="1104"/>
      <c r="AN11" s="1105"/>
      <c r="AO11" s="277" t="s">
        <v>491</v>
      </c>
      <c r="AP11" s="277" t="s">
        <v>491</v>
      </c>
      <c r="AQ11" s="278">
        <v>2575</v>
      </c>
      <c r="AR11" s="279" t="s">
        <v>491</v>
      </c>
    </row>
    <row r="12" spans="1:46" ht="13.5" customHeight="1" x14ac:dyDescent="0.15">
      <c r="A12" s="259"/>
      <c r="AK12" s="1103" t="s">
        <v>492</v>
      </c>
      <c r="AL12" s="1104"/>
      <c r="AM12" s="1104"/>
      <c r="AN12" s="1105"/>
      <c r="AO12" s="277" t="s">
        <v>491</v>
      </c>
      <c r="AP12" s="277" t="s">
        <v>491</v>
      </c>
      <c r="AQ12" s="278" t="s">
        <v>491</v>
      </c>
      <c r="AR12" s="279" t="s">
        <v>491</v>
      </c>
    </row>
    <row r="13" spans="1:46" ht="13.5" customHeight="1" x14ac:dyDescent="0.15">
      <c r="A13" s="259"/>
      <c r="AK13" s="1103" t="s">
        <v>493</v>
      </c>
      <c r="AL13" s="1104"/>
      <c r="AM13" s="1104"/>
      <c r="AN13" s="1105"/>
      <c r="AO13" s="277">
        <v>224565</v>
      </c>
      <c r="AP13" s="277">
        <v>102354</v>
      </c>
      <c r="AQ13" s="278">
        <v>11862</v>
      </c>
      <c r="AR13" s="279">
        <v>762.9</v>
      </c>
    </row>
    <row r="14" spans="1:46" ht="13.5" customHeight="1" x14ac:dyDescent="0.15">
      <c r="A14" s="259"/>
      <c r="AK14" s="1103" t="s">
        <v>494</v>
      </c>
      <c r="AL14" s="1104"/>
      <c r="AM14" s="1104"/>
      <c r="AN14" s="1105"/>
      <c r="AO14" s="277">
        <v>13260</v>
      </c>
      <c r="AP14" s="277">
        <v>6044</v>
      </c>
      <c r="AQ14" s="278">
        <v>4647</v>
      </c>
      <c r="AR14" s="279">
        <v>30.1</v>
      </c>
    </row>
    <row r="15" spans="1:46" ht="13.5" customHeight="1" x14ac:dyDescent="0.15">
      <c r="A15" s="259"/>
      <c r="AK15" s="1106" t="s">
        <v>495</v>
      </c>
      <c r="AL15" s="1107"/>
      <c r="AM15" s="1107"/>
      <c r="AN15" s="1108"/>
      <c r="AO15" s="277">
        <v>-34074</v>
      </c>
      <c r="AP15" s="277">
        <v>-15531</v>
      </c>
      <c r="AQ15" s="278">
        <v>-13358</v>
      </c>
      <c r="AR15" s="279">
        <v>16.3</v>
      </c>
    </row>
    <row r="16" spans="1:46" x14ac:dyDescent="0.15">
      <c r="A16" s="259"/>
      <c r="AK16" s="1106" t="s">
        <v>178</v>
      </c>
      <c r="AL16" s="1107"/>
      <c r="AM16" s="1107"/>
      <c r="AN16" s="1108"/>
      <c r="AO16" s="277">
        <v>957154</v>
      </c>
      <c r="AP16" s="277">
        <v>436260</v>
      </c>
      <c r="AQ16" s="278">
        <v>286004</v>
      </c>
      <c r="AR16" s="279">
        <v>52.5</v>
      </c>
    </row>
    <row r="17" spans="1:46" x14ac:dyDescent="0.15">
      <c r="A17" s="259"/>
    </row>
    <row r="18" spans="1:46" x14ac:dyDescent="0.15">
      <c r="A18" s="259"/>
      <c r="AQ18" s="280"/>
      <c r="AR18" s="280"/>
    </row>
    <row r="19" spans="1:46" x14ac:dyDescent="0.15">
      <c r="A19" s="259"/>
      <c r="AK19" s="255" t="s">
        <v>496</v>
      </c>
    </row>
    <row r="20" spans="1:46" x14ac:dyDescent="0.15">
      <c r="A20" s="259"/>
      <c r="AK20" s="281"/>
      <c r="AL20" s="282"/>
      <c r="AM20" s="282"/>
      <c r="AN20" s="283"/>
      <c r="AO20" s="284" t="s">
        <v>497</v>
      </c>
      <c r="AP20" s="285" t="s">
        <v>498</v>
      </c>
      <c r="AQ20" s="286" t="s">
        <v>499</v>
      </c>
      <c r="AR20" s="287"/>
    </row>
    <row r="21" spans="1:46" s="260" customFormat="1" x14ac:dyDescent="0.15">
      <c r="A21" s="288"/>
      <c r="AK21" s="1109" t="s">
        <v>500</v>
      </c>
      <c r="AL21" s="1110"/>
      <c r="AM21" s="1110"/>
      <c r="AN21" s="1111"/>
      <c r="AO21" s="289">
        <v>27.8</v>
      </c>
      <c r="AP21" s="290">
        <v>24.25</v>
      </c>
      <c r="AQ21" s="291">
        <v>3.55</v>
      </c>
      <c r="AS21" s="292"/>
      <c r="AT21" s="288"/>
    </row>
    <row r="22" spans="1:46" s="260" customFormat="1" x14ac:dyDescent="0.15">
      <c r="A22" s="288"/>
      <c r="AK22" s="1109" t="s">
        <v>501</v>
      </c>
      <c r="AL22" s="1110"/>
      <c r="AM22" s="1110"/>
      <c r="AN22" s="1111"/>
      <c r="AO22" s="293">
        <v>95.8</v>
      </c>
      <c r="AP22" s="294">
        <v>95.4</v>
      </c>
      <c r="AQ22" s="295">
        <v>0.4</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502</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504</v>
      </c>
      <c r="AL29" s="260"/>
      <c r="AM29" s="260"/>
      <c r="AN29" s="260"/>
      <c r="AS29" s="302"/>
    </row>
    <row r="30" spans="1:46" ht="13.5" customHeight="1" x14ac:dyDescent="0.15">
      <c r="A30" s="259"/>
      <c r="AK30" s="262"/>
      <c r="AL30" s="263"/>
      <c r="AM30" s="263"/>
      <c r="AN30" s="264"/>
      <c r="AO30" s="1101" t="s">
        <v>483</v>
      </c>
      <c r="AP30" s="265"/>
      <c r="AQ30" s="266" t="s">
        <v>484</v>
      </c>
      <c r="AR30" s="267"/>
    </row>
    <row r="31" spans="1:46" x14ac:dyDescent="0.15">
      <c r="A31" s="259"/>
      <c r="AK31" s="268"/>
      <c r="AL31" s="269"/>
      <c r="AM31" s="269"/>
      <c r="AN31" s="270"/>
      <c r="AO31" s="1102"/>
      <c r="AP31" s="271" t="s">
        <v>485</v>
      </c>
      <c r="AQ31" s="272" t="s">
        <v>486</v>
      </c>
      <c r="AR31" s="273" t="s">
        <v>487</v>
      </c>
    </row>
    <row r="32" spans="1:46" ht="27" customHeight="1" x14ac:dyDescent="0.15">
      <c r="A32" s="259"/>
      <c r="AK32" s="1117" t="s">
        <v>505</v>
      </c>
      <c r="AL32" s="1118"/>
      <c r="AM32" s="1118"/>
      <c r="AN32" s="1119"/>
      <c r="AO32" s="303">
        <v>645881</v>
      </c>
      <c r="AP32" s="303">
        <v>294385</v>
      </c>
      <c r="AQ32" s="304">
        <v>167387</v>
      </c>
      <c r="AR32" s="305">
        <v>75.900000000000006</v>
      </c>
    </row>
    <row r="33" spans="1:46" ht="13.5" customHeight="1" x14ac:dyDescent="0.15">
      <c r="A33" s="259"/>
      <c r="AK33" s="1117" t="s">
        <v>506</v>
      </c>
      <c r="AL33" s="1118"/>
      <c r="AM33" s="1118"/>
      <c r="AN33" s="1119"/>
      <c r="AO33" s="303" t="s">
        <v>491</v>
      </c>
      <c r="AP33" s="303" t="s">
        <v>491</v>
      </c>
      <c r="AQ33" s="304" t="s">
        <v>491</v>
      </c>
      <c r="AR33" s="305" t="s">
        <v>491</v>
      </c>
    </row>
    <row r="34" spans="1:46" ht="27" customHeight="1" x14ac:dyDescent="0.15">
      <c r="A34" s="259"/>
      <c r="AK34" s="1117" t="s">
        <v>507</v>
      </c>
      <c r="AL34" s="1118"/>
      <c r="AM34" s="1118"/>
      <c r="AN34" s="1119"/>
      <c r="AO34" s="303" t="s">
        <v>491</v>
      </c>
      <c r="AP34" s="303" t="s">
        <v>491</v>
      </c>
      <c r="AQ34" s="304">
        <v>5</v>
      </c>
      <c r="AR34" s="305" t="s">
        <v>491</v>
      </c>
    </row>
    <row r="35" spans="1:46" ht="27" customHeight="1" x14ac:dyDescent="0.15">
      <c r="A35" s="259"/>
      <c r="AK35" s="1117" t="s">
        <v>508</v>
      </c>
      <c r="AL35" s="1118"/>
      <c r="AM35" s="1118"/>
      <c r="AN35" s="1119"/>
      <c r="AO35" s="303">
        <v>187921</v>
      </c>
      <c r="AP35" s="303">
        <v>85652</v>
      </c>
      <c r="AQ35" s="304">
        <v>34589</v>
      </c>
      <c r="AR35" s="305">
        <v>147.6</v>
      </c>
    </row>
    <row r="36" spans="1:46" ht="27" customHeight="1" x14ac:dyDescent="0.15">
      <c r="A36" s="259"/>
      <c r="AK36" s="1117" t="s">
        <v>509</v>
      </c>
      <c r="AL36" s="1118"/>
      <c r="AM36" s="1118"/>
      <c r="AN36" s="1119"/>
      <c r="AO36" s="303">
        <v>36177</v>
      </c>
      <c r="AP36" s="303">
        <v>16489</v>
      </c>
      <c r="AQ36" s="304">
        <v>2508</v>
      </c>
      <c r="AR36" s="305">
        <v>557.5</v>
      </c>
    </row>
    <row r="37" spans="1:46" ht="13.5" customHeight="1" x14ac:dyDescent="0.15">
      <c r="A37" s="259"/>
      <c r="AK37" s="1117" t="s">
        <v>510</v>
      </c>
      <c r="AL37" s="1118"/>
      <c r="AM37" s="1118"/>
      <c r="AN37" s="1119"/>
      <c r="AO37" s="303">
        <v>10297</v>
      </c>
      <c r="AP37" s="303">
        <v>4693</v>
      </c>
      <c r="AQ37" s="304">
        <v>1525</v>
      </c>
      <c r="AR37" s="305">
        <v>207.7</v>
      </c>
    </row>
    <row r="38" spans="1:46" ht="27" customHeight="1" x14ac:dyDescent="0.15">
      <c r="A38" s="259"/>
      <c r="AK38" s="1120" t="s">
        <v>511</v>
      </c>
      <c r="AL38" s="1121"/>
      <c r="AM38" s="1121"/>
      <c r="AN38" s="1122"/>
      <c r="AO38" s="306">
        <v>337</v>
      </c>
      <c r="AP38" s="306">
        <v>154</v>
      </c>
      <c r="AQ38" s="307">
        <v>44</v>
      </c>
      <c r="AR38" s="295">
        <v>250</v>
      </c>
      <c r="AS38" s="302"/>
    </row>
    <row r="39" spans="1:46" x14ac:dyDescent="0.15">
      <c r="A39" s="259"/>
      <c r="AK39" s="1120" t="s">
        <v>512</v>
      </c>
      <c r="AL39" s="1121"/>
      <c r="AM39" s="1121"/>
      <c r="AN39" s="1122"/>
      <c r="AO39" s="303">
        <v>-86268</v>
      </c>
      <c r="AP39" s="303">
        <v>-39320</v>
      </c>
      <c r="AQ39" s="304">
        <v>-7489</v>
      </c>
      <c r="AR39" s="305">
        <v>425</v>
      </c>
      <c r="AS39" s="302"/>
    </row>
    <row r="40" spans="1:46" ht="27" customHeight="1" x14ac:dyDescent="0.15">
      <c r="A40" s="259"/>
      <c r="AK40" s="1117" t="s">
        <v>513</v>
      </c>
      <c r="AL40" s="1118"/>
      <c r="AM40" s="1118"/>
      <c r="AN40" s="1119"/>
      <c r="AO40" s="303">
        <v>-557672</v>
      </c>
      <c r="AP40" s="303">
        <v>-254180</v>
      </c>
      <c r="AQ40" s="304">
        <v>-138932</v>
      </c>
      <c r="AR40" s="305">
        <v>83</v>
      </c>
      <c r="AS40" s="302"/>
    </row>
    <row r="41" spans="1:46" x14ac:dyDescent="0.15">
      <c r="A41" s="259"/>
      <c r="AK41" s="1123" t="s">
        <v>288</v>
      </c>
      <c r="AL41" s="1124"/>
      <c r="AM41" s="1124"/>
      <c r="AN41" s="1125"/>
      <c r="AO41" s="303">
        <v>236673</v>
      </c>
      <c r="AP41" s="303">
        <v>107873</v>
      </c>
      <c r="AQ41" s="304">
        <v>59636</v>
      </c>
      <c r="AR41" s="305">
        <v>80.900000000000006</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514</v>
      </c>
    </row>
    <row r="48" spans="1:46" x14ac:dyDescent="0.15">
      <c r="A48" s="259"/>
      <c r="AK48" s="313" t="s">
        <v>515</v>
      </c>
      <c r="AL48" s="313"/>
      <c r="AM48" s="313"/>
      <c r="AN48" s="313"/>
      <c r="AO48" s="313"/>
      <c r="AP48" s="313"/>
      <c r="AQ48" s="314"/>
      <c r="AR48" s="313"/>
    </row>
    <row r="49" spans="1:44" ht="13.5" customHeight="1" x14ac:dyDescent="0.15">
      <c r="A49" s="259"/>
      <c r="AK49" s="315"/>
      <c r="AL49" s="316"/>
      <c r="AM49" s="1112" t="s">
        <v>483</v>
      </c>
      <c r="AN49" s="1114" t="s">
        <v>516</v>
      </c>
      <c r="AO49" s="1115"/>
      <c r="AP49" s="1115"/>
      <c r="AQ49" s="1115"/>
      <c r="AR49" s="1116"/>
    </row>
    <row r="50" spans="1:44" x14ac:dyDescent="0.15">
      <c r="A50" s="259"/>
      <c r="AK50" s="317"/>
      <c r="AL50" s="318"/>
      <c r="AM50" s="1113"/>
      <c r="AN50" s="319" t="s">
        <v>517</v>
      </c>
      <c r="AO50" s="320" t="s">
        <v>518</v>
      </c>
      <c r="AP50" s="321" t="s">
        <v>519</v>
      </c>
      <c r="AQ50" s="322" t="s">
        <v>520</v>
      </c>
      <c r="AR50" s="323" t="s">
        <v>521</v>
      </c>
    </row>
    <row r="51" spans="1:44" x14ac:dyDescent="0.15">
      <c r="A51" s="259"/>
      <c r="AK51" s="315" t="s">
        <v>522</v>
      </c>
      <c r="AL51" s="316"/>
      <c r="AM51" s="324">
        <v>596426</v>
      </c>
      <c r="AN51" s="325">
        <v>245241</v>
      </c>
      <c r="AO51" s="326">
        <v>-62.2</v>
      </c>
      <c r="AP51" s="327">
        <v>268375</v>
      </c>
      <c r="AQ51" s="328">
        <v>-1.2</v>
      </c>
      <c r="AR51" s="329">
        <v>-61</v>
      </c>
    </row>
    <row r="52" spans="1:44" x14ac:dyDescent="0.15">
      <c r="A52" s="259"/>
      <c r="AK52" s="330"/>
      <c r="AL52" s="331" t="s">
        <v>523</v>
      </c>
      <c r="AM52" s="332">
        <v>127362</v>
      </c>
      <c r="AN52" s="333">
        <v>52369</v>
      </c>
      <c r="AO52" s="334">
        <v>-89.5</v>
      </c>
      <c r="AP52" s="335">
        <v>119602</v>
      </c>
      <c r="AQ52" s="336">
        <v>1.5</v>
      </c>
      <c r="AR52" s="337">
        <v>-91</v>
      </c>
    </row>
    <row r="53" spans="1:44" x14ac:dyDescent="0.15">
      <c r="A53" s="259"/>
      <c r="AK53" s="315" t="s">
        <v>524</v>
      </c>
      <c r="AL53" s="316"/>
      <c r="AM53" s="324">
        <v>319572</v>
      </c>
      <c r="AN53" s="325">
        <v>133824</v>
      </c>
      <c r="AO53" s="326">
        <v>-45.4</v>
      </c>
      <c r="AP53" s="327">
        <v>301035</v>
      </c>
      <c r="AQ53" s="328">
        <v>12.2</v>
      </c>
      <c r="AR53" s="329">
        <v>-57.6</v>
      </c>
    </row>
    <row r="54" spans="1:44" x14ac:dyDescent="0.15">
      <c r="A54" s="259"/>
      <c r="AK54" s="330"/>
      <c r="AL54" s="331" t="s">
        <v>523</v>
      </c>
      <c r="AM54" s="332">
        <v>114122</v>
      </c>
      <c r="AN54" s="333">
        <v>47790</v>
      </c>
      <c r="AO54" s="334">
        <v>-8.6999999999999993</v>
      </c>
      <c r="AP54" s="335">
        <v>154376</v>
      </c>
      <c r="AQ54" s="336">
        <v>29.1</v>
      </c>
      <c r="AR54" s="337">
        <v>-37.799999999999997</v>
      </c>
    </row>
    <row r="55" spans="1:44" x14ac:dyDescent="0.15">
      <c r="A55" s="259"/>
      <c r="AK55" s="315" t="s">
        <v>525</v>
      </c>
      <c r="AL55" s="316"/>
      <c r="AM55" s="324">
        <v>465837</v>
      </c>
      <c r="AN55" s="325">
        <v>199673</v>
      </c>
      <c r="AO55" s="326">
        <v>49.2</v>
      </c>
      <c r="AP55" s="327">
        <v>277467</v>
      </c>
      <c r="AQ55" s="328">
        <v>-7.8</v>
      </c>
      <c r="AR55" s="329">
        <v>57</v>
      </c>
    </row>
    <row r="56" spans="1:44" x14ac:dyDescent="0.15">
      <c r="A56" s="259"/>
      <c r="AK56" s="330"/>
      <c r="AL56" s="331" t="s">
        <v>523</v>
      </c>
      <c r="AM56" s="332">
        <v>218803</v>
      </c>
      <c r="AN56" s="333">
        <v>93786</v>
      </c>
      <c r="AO56" s="334">
        <v>96.2</v>
      </c>
      <c r="AP56" s="335">
        <v>128378</v>
      </c>
      <c r="AQ56" s="336">
        <v>-16.8</v>
      </c>
      <c r="AR56" s="337">
        <v>113</v>
      </c>
    </row>
    <row r="57" spans="1:44" x14ac:dyDescent="0.15">
      <c r="A57" s="259"/>
      <c r="AK57" s="315" t="s">
        <v>526</v>
      </c>
      <c r="AL57" s="316"/>
      <c r="AM57" s="324">
        <v>658752</v>
      </c>
      <c r="AN57" s="325">
        <v>291612</v>
      </c>
      <c r="AO57" s="326">
        <v>46</v>
      </c>
      <c r="AP57" s="327">
        <v>282256</v>
      </c>
      <c r="AQ57" s="328">
        <v>1.7</v>
      </c>
      <c r="AR57" s="329">
        <v>44.3</v>
      </c>
    </row>
    <row r="58" spans="1:44" x14ac:dyDescent="0.15">
      <c r="A58" s="259"/>
      <c r="AK58" s="330"/>
      <c r="AL58" s="331" t="s">
        <v>523</v>
      </c>
      <c r="AM58" s="332">
        <v>299545</v>
      </c>
      <c r="AN58" s="333">
        <v>132601</v>
      </c>
      <c r="AO58" s="334">
        <v>41.4</v>
      </c>
      <c r="AP58" s="335">
        <v>145453</v>
      </c>
      <c r="AQ58" s="336">
        <v>13.3</v>
      </c>
      <c r="AR58" s="337">
        <v>28.1</v>
      </c>
    </row>
    <row r="59" spans="1:44" x14ac:dyDescent="0.15">
      <c r="A59" s="259"/>
      <c r="AK59" s="315" t="s">
        <v>527</v>
      </c>
      <c r="AL59" s="316"/>
      <c r="AM59" s="324">
        <v>1046627</v>
      </c>
      <c r="AN59" s="325">
        <v>477041</v>
      </c>
      <c r="AO59" s="326">
        <v>63.6</v>
      </c>
      <c r="AP59" s="327">
        <v>295341</v>
      </c>
      <c r="AQ59" s="328">
        <v>4.5999999999999996</v>
      </c>
      <c r="AR59" s="329">
        <v>59</v>
      </c>
    </row>
    <row r="60" spans="1:44" x14ac:dyDescent="0.15">
      <c r="A60" s="259"/>
      <c r="AK60" s="330"/>
      <c r="AL60" s="331" t="s">
        <v>523</v>
      </c>
      <c r="AM60" s="332">
        <v>748679</v>
      </c>
      <c r="AN60" s="333">
        <v>341239</v>
      </c>
      <c r="AO60" s="334">
        <v>157.30000000000001</v>
      </c>
      <c r="AP60" s="335">
        <v>137402</v>
      </c>
      <c r="AQ60" s="336">
        <v>-5.5</v>
      </c>
      <c r="AR60" s="337">
        <v>162.80000000000001</v>
      </c>
    </row>
    <row r="61" spans="1:44" x14ac:dyDescent="0.15">
      <c r="A61" s="259"/>
      <c r="AK61" s="315" t="s">
        <v>528</v>
      </c>
      <c r="AL61" s="338"/>
      <c r="AM61" s="324">
        <v>617443</v>
      </c>
      <c r="AN61" s="325">
        <v>269478</v>
      </c>
      <c r="AO61" s="326">
        <v>10.199999999999999</v>
      </c>
      <c r="AP61" s="327">
        <v>284895</v>
      </c>
      <c r="AQ61" s="339">
        <v>1.9</v>
      </c>
      <c r="AR61" s="329">
        <v>8.3000000000000007</v>
      </c>
    </row>
    <row r="62" spans="1:44" x14ac:dyDescent="0.15">
      <c r="A62" s="259"/>
      <c r="AK62" s="330"/>
      <c r="AL62" s="331" t="s">
        <v>523</v>
      </c>
      <c r="AM62" s="332">
        <v>301702</v>
      </c>
      <c r="AN62" s="333">
        <v>133557</v>
      </c>
      <c r="AO62" s="334">
        <v>39.299999999999997</v>
      </c>
      <c r="AP62" s="335">
        <v>137042</v>
      </c>
      <c r="AQ62" s="336">
        <v>4.3</v>
      </c>
      <c r="AR62" s="337">
        <v>35</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vGeJTuxDP3uMG9CIhXKF7XAOz4aFXnxuy7DT7xSlJidL518KFPMFlnBS175u3yRpx33tqGtbMaAuamPjYPnUog==" saltValue="YJFLowaIUqhpVr6EizLg1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8" zoomScale="85" zoomScaleNormal="85"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480</v>
      </c>
    </row>
    <row r="121" spans="125:125" ht="13.5" hidden="1" customHeight="1" x14ac:dyDescent="0.15">
      <c r="DU121" s="253"/>
    </row>
  </sheetData>
  <sheetProtection algorithmName="SHA-512" hashValue="Tam0ncktzVGn22kXFjllvbvOfQWoHNRA50viEQgK5RZ15Sf7PQs+zoniNaLTXhEzUbSzoOeuV5Yqq3wmrdVGHw==" saltValue="xn6dEU5OHN6Hb/e6P6xOe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0" zoomScale="85" zoomScaleNormal="85"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480</v>
      </c>
    </row>
  </sheetData>
  <sheetProtection algorithmName="SHA-512" hashValue="NvuzD0BhjXse2ipcJkC+3u+mH7xwMS2tMflbdbgIqX6OjCkiUR01XiXHgNdhWFCY7Ql1tMG+/LC/PNflGxP8cg==" saltValue="yYAVarm3y8xsNaDm0N3q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26" t="s">
        <v>3</v>
      </c>
      <c r="D47" s="1126"/>
      <c r="E47" s="1127"/>
      <c r="F47" s="11">
        <v>34.74</v>
      </c>
      <c r="G47" s="12">
        <v>33.47</v>
      </c>
      <c r="H47" s="12">
        <v>38.67</v>
      </c>
      <c r="I47" s="12">
        <v>43.93</v>
      </c>
      <c r="J47" s="13">
        <v>47.13</v>
      </c>
    </row>
    <row r="48" spans="2:10" ht="57.75" customHeight="1" x14ac:dyDescent="0.15">
      <c r="B48" s="14"/>
      <c r="C48" s="1128" t="s">
        <v>4</v>
      </c>
      <c r="D48" s="1128"/>
      <c r="E48" s="1129"/>
      <c r="F48" s="15">
        <v>1.58</v>
      </c>
      <c r="G48" s="16">
        <v>1.1100000000000001</v>
      </c>
      <c r="H48" s="16">
        <v>2.5499999999999998</v>
      </c>
      <c r="I48" s="16">
        <v>2.4500000000000002</v>
      </c>
      <c r="J48" s="17">
        <v>6.77</v>
      </c>
    </row>
    <row r="49" spans="2:10" ht="57.75" customHeight="1" thickBot="1" x14ac:dyDescent="0.2">
      <c r="B49" s="18"/>
      <c r="C49" s="1130" t="s">
        <v>5</v>
      </c>
      <c r="D49" s="1130"/>
      <c r="E49" s="1131"/>
      <c r="F49" s="19">
        <v>0.41</v>
      </c>
      <c r="G49" s="20" t="s">
        <v>535</v>
      </c>
      <c r="H49" s="20">
        <v>8.1300000000000008</v>
      </c>
      <c r="I49" s="20">
        <v>4</v>
      </c>
      <c r="J49" s="21">
        <v>7.28</v>
      </c>
    </row>
    <row r="50" spans="2:10" x14ac:dyDescent="0.15"/>
  </sheetData>
  <sheetProtection algorithmName="SHA-512" hashValue="2lUdg6PxtDId43OPHVUyMZHiVVVcWMk2CghY8hG9i+gyq+SK0gFb8NKifjR21rBXoAHhVsZxS5vkhaC76GjxAw==" saltValue="oNN4UA8+xuPRNT18rlYz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澤田　学</cp:lastModifiedBy>
  <cp:lastPrinted>2025-03-19T06:42:42Z</cp:lastPrinted>
  <dcterms:created xsi:type="dcterms:W3CDTF">2025-02-19T00:16:01Z</dcterms:created>
  <dcterms:modified xsi:type="dcterms:W3CDTF">2025-09-04T09:47:31Z</dcterms:modified>
  <cp:category/>
</cp:coreProperties>
</file>