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192.168.100.78\総務課\財政係\諸調査\公営企業関係\経営分析\R6(R5)\20250128公営企業に係る経営比較分析表（令和5年度決算）の分析等について\下水\"/>
    </mc:Choice>
  </mc:AlternateContent>
  <xr:revisionPtr revIDLastSave="0" documentId="13_ncr:1_{279EF17E-F06F-4268-8E91-2CE553796CE7}" xr6:coauthVersionLast="47" xr6:coauthVersionMax="47" xr10:uidLastSave="{00000000-0000-0000-0000-000000000000}"/>
  <workbookProtection workbookAlgorithmName="SHA-512" workbookHashValue="K8wY6rDmzO3NplYqsW8ftlii4GyaK4KKOVhPwNDXbUfQWnCFb49aVP3Gb9oGQ5pcR4DPEKQk68MyTtZtg0xNCg==" workbookSaltValue="K44DhyWg6H7cua6J0vobfg==" workbookSpinCount="100000" lockStructure="1"/>
  <bookViews>
    <workbookView xWindow="-120" yWindow="-120" windowWidth="29040" windowHeight="1572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I10" i="4" s="1"/>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E86" i="4"/>
  <c r="AT10" i="4"/>
  <c r="AL10" i="4"/>
  <c r="AL8" i="4"/>
  <c r="P8" i="4"/>
  <c r="I8" i="4"/>
</calcChain>
</file>

<file path=xl/sharedStrings.xml><?xml version="1.0" encoding="utf-8"?>
<sst xmlns="http://schemas.openxmlformats.org/spreadsheetml/2006/main" count="236" uniqueCount="118">
  <si>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</si>
  <si>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</si>
  <si>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</si>
  <si>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</si>
  <si>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</si>
  <si>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</si>
  <si>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</si>
  <si>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</si>
  <si>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</si>
  <si>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</si>
  <si>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</si>
  <si>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</si>
  <si>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</si>
  <si>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</si>
  <si>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</si>
  <si>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</si>
  <si>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</si>
  <si>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</si>
  <si>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</si>
  <si>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</si>
  <si>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</si>
  <si>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</si>
  <si>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</si>
  <si>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</si>
  <si>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</si>
  <si>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</si>
  <si>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</si>
  <si>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</si>
  <si>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</si>
  <si>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</si>
  <si>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</si>
  <si>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</si>
  <si>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</si>
  <si>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</si>
  <si>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</si>
  <si>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</si>
  <si>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</si>
  <si>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</si>
  <si>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</si>
  <si>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</si>
  <si>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</si>
  <si>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</si>
  <si>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</si>
  <si>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</si>
  <si>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</si>
  <si>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</si>
  <si>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</si>
  <si>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</si>
  <si>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</si>
  <si>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</si>
  <si>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</si>
  <si>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</si>
  <si>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</si>
  <si>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</si>
  <si>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</si>
  <si>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</si>
  <si>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</si>
  <si>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</si>
  <si>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</si>
  <si>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</si>
  <si>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</si>
  <si>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</si>
  <si>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</si>
  <si>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</si>
  <si>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</si>
  <si>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</si>
  <si>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</si>
  <si>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</si>
  <si>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</si>
  <si>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</si>
  <si>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</si>
  <si>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</si>
  <si>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</si>
  <si>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</si>
  <si>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</si>
  <si>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</si>
  <si>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</si>
  <si>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</si>
  <si>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</si>
  <si>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</si>
  <si>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</si>
  <si>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</si>
  <si>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</si>
  <si>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</si>
  <si>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</si>
  <si>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</si>
  <si>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</si>
  <si>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</si>
  <si>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</si>
  <si>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</si>
  <si>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</si>
  <si>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</si>
  <si>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</si>
  <si>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</si>
  <si>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</si>
  <si>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</si>
  <si>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</si>
  <si>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利尻富士町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</si>
  <si>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</si>
  <si>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</si>
  <si>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</si>
  <si>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</si>
  <si>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</si>
  <si>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</si>
  <si>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</si>
  <si>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</si>
  <si>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</si>
  <si>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</si>
  <si>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</si>
  <si>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</si>
  <si>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</si>
  <si>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</si>
  <si>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</si>
  <si>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</si>
  <si>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←書式設定</t>
    <rPh sb="1" eb="3">
      <t>ショシキ</t>
    </rPh>
    <rPh sb="3" eb="5">
      <t>セッテイ</t>
    </rPh>
    <phoneticPr fontId="4"/>
  </si>
  <si>
    <t>管渠については、整備後20年ほど経過し不具合等はないが、浄化センター・マンホールポンプの経年による修繕が発生している状況である。
　ストックマネジメント計画に基づき、継続的な更新等整備を行っていく。</t>
    <phoneticPr fontId="4"/>
  </si>
  <si>
    <t>施設整備自体はほぼ完了しており、水洗化率は平均並であるが、人口減少に伴い施設利用率は減少傾向にある。経費回収率は平均を大きく下回っており、一般会計からの繰入にも頼っているところである。
　また、これまでに道路工事に伴う管移設工事は行っているものの、大きな補修、更新は行っていないので、維持管理費用等のさらなる増額が見込まれる。
　今後は使用料改定、施設運営見直し、節約等により一層の安定運営をしていかなければならない状況である。</t>
    <phoneticPr fontId="4"/>
  </si>
  <si>
    <t>中心市街地を対象に終末処理場を有する公共下水道処理区域を設定し稼動をしている。新築住宅の建設や生活環境の近代化により、ほとんどの世帯が公共下水道に接続をしているが、維持管理費や資本費等の支出を賄えるだけの戸数がないことから、一般会計からの繰り入れに頼らざるを得ない経営が続いている。
　未だ、処理区域内において未接続となっている世帯については、水洗化の利便性や効果に理解はしながらも、老朽家屋に居住し、設備投資する金銭的余裕がない高齢世帯も多いため、今後接続する可能性は低いと考える。
　維持管理費については、稼動に必要な業務項目を委託するなど、経費の削減に努めており、これ以上の経費削減は困難である。
　料金収入については、経費回収率が全国類似団体平均値に比べ低い。施設供用開始からある程度年数が経っているため、今後は一層の経営安定の取組に向けて、使用料改定の検討を進めていく。【R4決算については、④企業債残高対事業規模比率について、決算統計数値　24-01-16　に1,035,896が入力されるが、入力漏れのため　急激に増加した数値になった。　本来では、「0」となる。】　Ｒ5決算においては従来の「0」となった。</t>
    <rPh sb="393" eb="395">
      <t>ケッサン</t>
    </rPh>
    <rPh sb="492" eb="494">
      <t>ケッサン</t>
    </rPh>
    <rPh sb="499" eb="501">
      <t>ジュウライ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</si>
</sst>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4DA-4677-9CFA-446675D9C8E7}"/>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0.36</c:v>
                </c:pt>
                <c:pt idx="1">
                  <c:v>0.39</c:v>
                </c:pt>
                <c:pt idx="2">
                  <c:v>0.1</c:v>
                </c:pt>
                <c:pt idx="3">
                  <c:v>0.08</c:v>
                </c:pt>
                <c:pt idx="4">
                  <c:v>0.06</c:v>
                </c:pt>
              </c:numCache>
            </c:numRef>
          </c:val>
          <c:smooth val="0"/>
          <c:extLst>
            <c:ext xmlns:c16="http://schemas.microsoft.com/office/drawing/2014/chart" uri="{C3380CC4-5D6E-409C-BE32-E72D297353CC}">
              <c16:uniqueId val="{00000001-F4DA-4677-9CFA-446675D9C8E7}"/>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42.97</c:v>
                </c:pt>
                <c:pt idx="1">
                  <c:v>39.18</c:v>
                </c:pt>
                <c:pt idx="2">
                  <c:v>38.42</c:v>
                </c:pt>
                <c:pt idx="3">
                  <c:v>38.67</c:v>
                </c:pt>
                <c:pt idx="4">
                  <c:v>38.54</c:v>
                </c:pt>
              </c:numCache>
            </c:numRef>
          </c:val>
          <c:extLst>
            <c:ext xmlns:c16="http://schemas.microsoft.com/office/drawing/2014/chart" uri="{C3380CC4-5D6E-409C-BE32-E72D297353CC}">
              <c16:uniqueId val="{00000000-AF93-4EA1-BFD1-3D5E19FF122B}"/>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42.47</c:v>
                </c:pt>
                <c:pt idx="1">
                  <c:v>42.4</c:v>
                </c:pt>
                <c:pt idx="2">
                  <c:v>42.28</c:v>
                </c:pt>
                <c:pt idx="3">
                  <c:v>41.06</c:v>
                </c:pt>
                <c:pt idx="4">
                  <c:v>42.09</c:v>
                </c:pt>
              </c:numCache>
            </c:numRef>
          </c:val>
          <c:smooth val="0"/>
          <c:extLst>
            <c:ext xmlns:c16="http://schemas.microsoft.com/office/drawing/2014/chart" uri="{C3380CC4-5D6E-409C-BE32-E72D297353CC}">
              <c16:uniqueId val="{00000001-AF93-4EA1-BFD1-3D5E19FF122B}"/>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87.81</c:v>
                </c:pt>
                <c:pt idx="1">
                  <c:v>88.15</c:v>
                </c:pt>
                <c:pt idx="2">
                  <c:v>89.4</c:v>
                </c:pt>
                <c:pt idx="3">
                  <c:v>90.26</c:v>
                </c:pt>
                <c:pt idx="4">
                  <c:v>90.59</c:v>
                </c:pt>
              </c:numCache>
            </c:numRef>
          </c:val>
          <c:extLst>
            <c:ext xmlns:c16="http://schemas.microsoft.com/office/drawing/2014/chart" uri="{C3380CC4-5D6E-409C-BE32-E72D297353CC}">
              <c16:uniqueId val="{00000000-525B-42DC-A19D-273CF0E73207}"/>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83.75</c:v>
                </c:pt>
                <c:pt idx="1">
                  <c:v>84.19</c:v>
                </c:pt>
                <c:pt idx="2">
                  <c:v>84.34</c:v>
                </c:pt>
                <c:pt idx="3">
                  <c:v>84.34</c:v>
                </c:pt>
                <c:pt idx="4">
                  <c:v>84.73</c:v>
                </c:pt>
              </c:numCache>
            </c:numRef>
          </c:val>
          <c:smooth val="0"/>
          <c:extLst>
            <c:ext xmlns:c16="http://schemas.microsoft.com/office/drawing/2014/chart" uri="{C3380CC4-5D6E-409C-BE32-E72D297353CC}">
              <c16:uniqueId val="{00000001-525B-42DC-A19D-273CF0E73207}"/>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49.18</c:v>
                </c:pt>
                <c:pt idx="1">
                  <c:v>48.01</c:v>
                </c:pt>
                <c:pt idx="2">
                  <c:v>48.44</c:v>
                </c:pt>
                <c:pt idx="3">
                  <c:v>46.78</c:v>
                </c:pt>
                <c:pt idx="4">
                  <c:v>46.47</c:v>
                </c:pt>
              </c:numCache>
            </c:numRef>
          </c:val>
          <c:extLst>
            <c:ext xmlns:c16="http://schemas.microsoft.com/office/drawing/2014/chart" uri="{C3380CC4-5D6E-409C-BE32-E72D297353CC}">
              <c16:uniqueId val="{00000000-FBF1-4522-8F66-74AB1AF9EECA}"/>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BF1-4522-8F66-74AB1AF9EECA}"/>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4C6-4070-9AC7-240857E42AA7}"/>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4C6-4070-9AC7-240857E42AA7}"/>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171-499B-A0C4-6250F470FEDA}"/>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171-499B-A0C4-6250F470FEDA}"/>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F3D-4677-9C70-E083275D93B7}"/>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F3D-4677-9C70-E083275D93B7}"/>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154-462A-8469-2929BAF04756}"/>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154-462A-8469-2929BAF04756}"/>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formatCode="#,##0.00;&quot;△&quot;#,##0.00;&quot;-&quot;">
                  <c:v>3093.06</c:v>
                </c:pt>
                <c:pt idx="4">
                  <c:v>0</c:v>
                </c:pt>
              </c:numCache>
            </c:numRef>
          </c:val>
          <c:extLst>
            <c:ext xmlns:c16="http://schemas.microsoft.com/office/drawing/2014/chart" uri="{C3380CC4-5D6E-409C-BE32-E72D297353CC}">
              <c16:uniqueId val="{00000000-9787-4304-BF39-C6937249626D}"/>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1206.79</c:v>
                </c:pt>
                <c:pt idx="1">
                  <c:v>1258.43</c:v>
                </c:pt>
                <c:pt idx="2">
                  <c:v>1163.75</c:v>
                </c:pt>
                <c:pt idx="3">
                  <c:v>1195.47</c:v>
                </c:pt>
                <c:pt idx="4">
                  <c:v>1168.69</c:v>
                </c:pt>
              </c:numCache>
            </c:numRef>
          </c:val>
          <c:smooth val="0"/>
          <c:extLst>
            <c:ext xmlns:c16="http://schemas.microsoft.com/office/drawing/2014/chart" uri="{C3380CC4-5D6E-409C-BE32-E72D297353CC}">
              <c16:uniqueId val="{00000001-9787-4304-BF39-C6937249626D}"/>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33.46</c:v>
                </c:pt>
                <c:pt idx="1">
                  <c:v>33.090000000000003</c:v>
                </c:pt>
                <c:pt idx="2">
                  <c:v>28.85</c:v>
                </c:pt>
                <c:pt idx="3">
                  <c:v>31.89</c:v>
                </c:pt>
                <c:pt idx="4">
                  <c:v>27.74</c:v>
                </c:pt>
              </c:numCache>
            </c:numRef>
          </c:val>
          <c:extLst>
            <c:ext xmlns:c16="http://schemas.microsoft.com/office/drawing/2014/chart" uri="{C3380CC4-5D6E-409C-BE32-E72D297353CC}">
              <c16:uniqueId val="{00000000-40C3-491B-9FB6-1B209F6504DC}"/>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71.84</c:v>
                </c:pt>
                <c:pt idx="1">
                  <c:v>73.36</c:v>
                </c:pt>
                <c:pt idx="2">
                  <c:v>72.599999999999994</c:v>
                </c:pt>
                <c:pt idx="3">
                  <c:v>69.430000000000007</c:v>
                </c:pt>
                <c:pt idx="4">
                  <c:v>70.709999999999994</c:v>
                </c:pt>
              </c:numCache>
            </c:numRef>
          </c:val>
          <c:smooth val="0"/>
          <c:extLst>
            <c:ext xmlns:c16="http://schemas.microsoft.com/office/drawing/2014/chart" uri="{C3380CC4-5D6E-409C-BE32-E72D297353CC}">
              <c16:uniqueId val="{00000001-40C3-491B-9FB6-1B209F6504DC}"/>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432.11</c:v>
                </c:pt>
                <c:pt idx="1">
                  <c:v>449.26</c:v>
                </c:pt>
                <c:pt idx="2">
                  <c:v>516.85</c:v>
                </c:pt>
                <c:pt idx="3">
                  <c:v>470.83</c:v>
                </c:pt>
                <c:pt idx="4">
                  <c:v>459.32</c:v>
                </c:pt>
              </c:numCache>
            </c:numRef>
          </c:val>
          <c:extLst>
            <c:ext xmlns:c16="http://schemas.microsoft.com/office/drawing/2014/chart" uri="{C3380CC4-5D6E-409C-BE32-E72D297353CC}">
              <c16:uniqueId val="{00000000-8238-4A45-B501-73F343181BB7}"/>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228.47</c:v>
                </c:pt>
                <c:pt idx="1">
                  <c:v>224.88</c:v>
                </c:pt>
                <c:pt idx="2">
                  <c:v>228.64</c:v>
                </c:pt>
                <c:pt idx="3">
                  <c:v>239.46</c:v>
                </c:pt>
                <c:pt idx="4">
                  <c:v>233.15</c:v>
                </c:pt>
              </c:numCache>
            </c:numRef>
          </c:val>
          <c:smooth val="0"/>
          <c:extLst>
            <c:ext xmlns:c16="http://schemas.microsoft.com/office/drawing/2014/chart" uri="{C3380CC4-5D6E-409C-BE32-E72D297353CC}">
              <c16:uniqueId val="{00000001-8238-4A45-B501-73F343181BB7}"/>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【1,156.82】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【215.73】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N13"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row>
    <row r="3" spans="1:78"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row>
    <row r="4" spans="1:78"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0" t="str">
        <f>データ!H6</f>
        <v>北海道　利尻富士町</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9" t="s">
        <v>1</v>
      </c>
      <c r="C7" s="59"/>
      <c r="D7" s="59"/>
      <c r="E7" s="59"/>
      <c r="F7" s="59"/>
      <c r="G7" s="59"/>
      <c r="H7" s="59"/>
      <c r="I7" s="59" t="s">
        <v>2</v>
      </c>
      <c r="J7" s="59"/>
      <c r="K7" s="59"/>
      <c r="L7" s="59"/>
      <c r="M7" s="59"/>
      <c r="N7" s="59"/>
      <c r="O7" s="59"/>
      <c r="P7" s="59" t="s">
        <v>3</v>
      </c>
      <c r="Q7" s="59"/>
      <c r="R7" s="59"/>
      <c r="S7" s="59"/>
      <c r="T7" s="59"/>
      <c r="U7" s="59"/>
      <c r="V7" s="59"/>
      <c r="W7" s="59" t="s">
        <v>4</v>
      </c>
      <c r="X7" s="59"/>
      <c r="Y7" s="59"/>
      <c r="Z7" s="59"/>
      <c r="AA7" s="59"/>
      <c r="AB7" s="59"/>
      <c r="AC7" s="59"/>
      <c r="AD7" s="59" t="s">
        <v>5</v>
      </c>
      <c r="AE7" s="59"/>
      <c r="AF7" s="59"/>
      <c r="AG7" s="59"/>
      <c r="AH7" s="59"/>
      <c r="AI7" s="59"/>
      <c r="AJ7" s="59"/>
      <c r="AK7" s="3"/>
      <c r="AL7" s="59" t="s">
        <v>6</v>
      </c>
      <c r="AM7" s="59"/>
      <c r="AN7" s="59"/>
      <c r="AO7" s="59"/>
      <c r="AP7" s="59"/>
      <c r="AQ7" s="59"/>
      <c r="AR7" s="59"/>
      <c r="AS7" s="59"/>
      <c r="AT7" s="59" t="s">
        <v>7</v>
      </c>
      <c r="AU7" s="59"/>
      <c r="AV7" s="59"/>
      <c r="AW7" s="59"/>
      <c r="AX7" s="59"/>
      <c r="AY7" s="59"/>
      <c r="AZ7" s="59"/>
      <c r="BA7" s="59"/>
      <c r="BB7" s="59" t="s">
        <v>8</v>
      </c>
      <c r="BC7" s="59"/>
      <c r="BD7" s="59"/>
      <c r="BE7" s="59"/>
      <c r="BF7" s="59"/>
      <c r="BG7" s="59"/>
      <c r="BH7" s="59"/>
      <c r="BI7" s="59"/>
      <c r="BJ7" s="3"/>
      <c r="BK7" s="3"/>
      <c r="BL7" s="62" t="s">
        <v>9</v>
      </c>
      <c r="BM7" s="63"/>
      <c r="BN7" s="63"/>
      <c r="BO7" s="63"/>
      <c r="BP7" s="63"/>
      <c r="BQ7" s="63"/>
      <c r="BR7" s="63"/>
      <c r="BS7" s="63"/>
      <c r="BT7" s="63"/>
      <c r="BU7" s="63"/>
      <c r="BV7" s="63"/>
      <c r="BW7" s="63"/>
      <c r="BX7" s="63"/>
      <c r="BY7" s="64"/>
    </row>
    <row r="8" spans="1:78" ht="18.75" customHeight="1" x14ac:dyDescent="0.15">
      <c r="A8" s="2"/>
      <c r="B8" s="65" t="str">
        <f>データ!I6</f>
        <v>法非適用</v>
      </c>
      <c r="C8" s="65"/>
      <c r="D8" s="65"/>
      <c r="E8" s="65"/>
      <c r="F8" s="65"/>
      <c r="G8" s="65"/>
      <c r="H8" s="65"/>
      <c r="I8" s="65" t="str">
        <f>データ!J6</f>
        <v>下水道事業</v>
      </c>
      <c r="J8" s="65"/>
      <c r="K8" s="65"/>
      <c r="L8" s="65"/>
      <c r="M8" s="65"/>
      <c r="N8" s="65"/>
      <c r="O8" s="65"/>
      <c r="P8" s="65" t="str">
        <f>データ!K6</f>
        <v>特定環境保全公共下水道</v>
      </c>
      <c r="Q8" s="65"/>
      <c r="R8" s="65"/>
      <c r="S8" s="65"/>
      <c r="T8" s="65"/>
      <c r="U8" s="65"/>
      <c r="V8" s="65"/>
      <c r="W8" s="65" t="str">
        <f>データ!L6</f>
        <v>D2</v>
      </c>
      <c r="X8" s="65"/>
      <c r="Y8" s="65"/>
      <c r="Z8" s="65"/>
      <c r="AA8" s="65"/>
      <c r="AB8" s="65"/>
      <c r="AC8" s="65"/>
      <c r="AD8" s="66" t="str">
        <f>データ!$M$6</f>
        <v>非設置</v>
      </c>
      <c r="AE8" s="66"/>
      <c r="AF8" s="66"/>
      <c r="AG8" s="66"/>
      <c r="AH8" s="66"/>
      <c r="AI8" s="66"/>
      <c r="AJ8" s="66"/>
      <c r="AK8" s="3"/>
      <c r="AL8" s="54">
        <f>データ!S6</f>
        <v>2194</v>
      </c>
      <c r="AM8" s="54"/>
      <c r="AN8" s="54"/>
      <c r="AO8" s="54"/>
      <c r="AP8" s="54"/>
      <c r="AQ8" s="54"/>
      <c r="AR8" s="54"/>
      <c r="AS8" s="54"/>
      <c r="AT8" s="53">
        <f>データ!T6</f>
        <v>105.62</v>
      </c>
      <c r="AU8" s="53"/>
      <c r="AV8" s="53"/>
      <c r="AW8" s="53"/>
      <c r="AX8" s="53"/>
      <c r="AY8" s="53"/>
      <c r="AZ8" s="53"/>
      <c r="BA8" s="53"/>
      <c r="BB8" s="53">
        <f>データ!U6</f>
        <v>20.77</v>
      </c>
      <c r="BC8" s="53"/>
      <c r="BD8" s="53"/>
      <c r="BE8" s="53"/>
      <c r="BF8" s="53"/>
      <c r="BG8" s="53"/>
      <c r="BH8" s="53"/>
      <c r="BI8" s="53"/>
      <c r="BJ8" s="3"/>
      <c r="BK8" s="3"/>
      <c r="BL8" s="67" t="s">
        <v>10</v>
      </c>
      <c r="BM8" s="68"/>
      <c r="BN8" s="57" t="s">
        <v>11</v>
      </c>
      <c r="BO8" s="57"/>
      <c r="BP8" s="57"/>
      <c r="BQ8" s="57"/>
      <c r="BR8" s="57"/>
      <c r="BS8" s="57"/>
      <c r="BT8" s="57"/>
      <c r="BU8" s="57"/>
      <c r="BV8" s="57"/>
      <c r="BW8" s="57"/>
      <c r="BX8" s="57"/>
      <c r="BY8" s="58"/>
    </row>
    <row r="9" spans="1:78" ht="18.75" customHeight="1" x14ac:dyDescent="0.15">
      <c r="A9" s="2"/>
      <c r="B9" s="59" t="s">
        <v>12</v>
      </c>
      <c r="C9" s="59"/>
      <c r="D9" s="59"/>
      <c r="E9" s="59"/>
      <c r="F9" s="59"/>
      <c r="G9" s="59"/>
      <c r="H9" s="59"/>
      <c r="I9" s="59" t="s">
        <v>13</v>
      </c>
      <c r="J9" s="59"/>
      <c r="K9" s="59"/>
      <c r="L9" s="59"/>
      <c r="M9" s="59"/>
      <c r="N9" s="59"/>
      <c r="O9" s="59"/>
      <c r="P9" s="59" t="s">
        <v>14</v>
      </c>
      <c r="Q9" s="59"/>
      <c r="R9" s="59"/>
      <c r="S9" s="59"/>
      <c r="T9" s="59"/>
      <c r="U9" s="59"/>
      <c r="V9" s="59"/>
      <c r="W9" s="59" t="s">
        <v>15</v>
      </c>
      <c r="X9" s="59"/>
      <c r="Y9" s="59"/>
      <c r="Z9" s="59"/>
      <c r="AA9" s="59"/>
      <c r="AB9" s="59"/>
      <c r="AC9" s="59"/>
      <c r="AD9" s="59" t="s">
        <v>16</v>
      </c>
      <c r="AE9" s="59"/>
      <c r="AF9" s="59"/>
      <c r="AG9" s="59"/>
      <c r="AH9" s="59"/>
      <c r="AI9" s="59"/>
      <c r="AJ9" s="59"/>
      <c r="AK9" s="3"/>
      <c r="AL9" s="59" t="s">
        <v>17</v>
      </c>
      <c r="AM9" s="59"/>
      <c r="AN9" s="59"/>
      <c r="AO9" s="59"/>
      <c r="AP9" s="59"/>
      <c r="AQ9" s="59"/>
      <c r="AR9" s="59"/>
      <c r="AS9" s="59"/>
      <c r="AT9" s="59" t="s">
        <v>18</v>
      </c>
      <c r="AU9" s="59"/>
      <c r="AV9" s="59"/>
      <c r="AW9" s="59"/>
      <c r="AX9" s="59"/>
      <c r="AY9" s="59"/>
      <c r="AZ9" s="59"/>
      <c r="BA9" s="59"/>
      <c r="BB9" s="59" t="s">
        <v>19</v>
      </c>
      <c r="BC9" s="59"/>
      <c r="BD9" s="59"/>
      <c r="BE9" s="59"/>
      <c r="BF9" s="59"/>
      <c r="BG9" s="59"/>
      <c r="BH9" s="59"/>
      <c r="BI9" s="59"/>
      <c r="BJ9" s="3"/>
      <c r="BK9" s="3"/>
      <c r="BL9" s="60" t="s">
        <v>20</v>
      </c>
      <c r="BM9" s="61"/>
      <c r="BN9" s="51" t="s">
        <v>21</v>
      </c>
      <c r="BO9" s="51"/>
      <c r="BP9" s="51"/>
      <c r="BQ9" s="51"/>
      <c r="BR9" s="51"/>
      <c r="BS9" s="51"/>
      <c r="BT9" s="51"/>
      <c r="BU9" s="51"/>
      <c r="BV9" s="51"/>
      <c r="BW9" s="51"/>
      <c r="BX9" s="51"/>
      <c r="BY9" s="52"/>
    </row>
    <row r="10" spans="1:78" ht="18.75" customHeight="1" x14ac:dyDescent="0.15">
      <c r="A10" s="2"/>
      <c r="B10" s="53" t="str">
        <f>データ!N6</f>
        <v>-</v>
      </c>
      <c r="C10" s="53"/>
      <c r="D10" s="53"/>
      <c r="E10" s="53"/>
      <c r="F10" s="53"/>
      <c r="G10" s="53"/>
      <c r="H10" s="53"/>
      <c r="I10" s="53" t="str">
        <f>データ!O6</f>
        <v>該当数値なし</v>
      </c>
      <c r="J10" s="53"/>
      <c r="K10" s="53"/>
      <c r="L10" s="53"/>
      <c r="M10" s="53"/>
      <c r="N10" s="53"/>
      <c r="O10" s="53"/>
      <c r="P10" s="53">
        <f>データ!P6</f>
        <v>84.48</v>
      </c>
      <c r="Q10" s="53"/>
      <c r="R10" s="53"/>
      <c r="S10" s="53"/>
      <c r="T10" s="53"/>
      <c r="U10" s="53"/>
      <c r="V10" s="53"/>
      <c r="W10" s="53">
        <f>データ!Q6</f>
        <v>100</v>
      </c>
      <c r="X10" s="53"/>
      <c r="Y10" s="53"/>
      <c r="Z10" s="53"/>
      <c r="AA10" s="53"/>
      <c r="AB10" s="53"/>
      <c r="AC10" s="53"/>
      <c r="AD10" s="54">
        <f>データ!R6</f>
        <v>2967</v>
      </c>
      <c r="AE10" s="54"/>
      <c r="AF10" s="54"/>
      <c r="AG10" s="54"/>
      <c r="AH10" s="54"/>
      <c r="AI10" s="54"/>
      <c r="AJ10" s="54"/>
      <c r="AK10" s="2"/>
      <c r="AL10" s="54">
        <f>データ!V6</f>
        <v>1796</v>
      </c>
      <c r="AM10" s="54"/>
      <c r="AN10" s="54"/>
      <c r="AO10" s="54"/>
      <c r="AP10" s="54"/>
      <c r="AQ10" s="54"/>
      <c r="AR10" s="54"/>
      <c r="AS10" s="54"/>
      <c r="AT10" s="53">
        <f>データ!W6</f>
        <v>1.34</v>
      </c>
      <c r="AU10" s="53"/>
      <c r="AV10" s="53"/>
      <c r="AW10" s="53"/>
      <c r="AX10" s="53"/>
      <c r="AY10" s="53"/>
      <c r="AZ10" s="53"/>
      <c r="BA10" s="53"/>
      <c r="BB10" s="53">
        <f>データ!X6</f>
        <v>1340.3</v>
      </c>
      <c r="BC10" s="53"/>
      <c r="BD10" s="53"/>
      <c r="BE10" s="53"/>
      <c r="BF10" s="53"/>
      <c r="BG10" s="53"/>
      <c r="BH10" s="53"/>
      <c r="BI10" s="53"/>
      <c r="BJ10" s="2"/>
      <c r="BK10" s="2"/>
      <c r="BL10" s="55" t="s">
        <v>22</v>
      </c>
      <c r="BM10" s="56"/>
      <c r="BN10" s="44" t="s">
        <v>23</v>
      </c>
      <c r="BO10" s="44"/>
      <c r="BP10" s="44"/>
      <c r="BQ10" s="44"/>
      <c r="BR10" s="44"/>
      <c r="BS10" s="44"/>
      <c r="BT10" s="44"/>
      <c r="BU10" s="44"/>
      <c r="BV10" s="44"/>
      <c r="BW10" s="44"/>
      <c r="BX10" s="44"/>
      <c r="BY10" s="4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6" t="s">
        <v>24</v>
      </c>
      <c r="BM11" s="46"/>
      <c r="BN11" s="46"/>
      <c r="BO11" s="46"/>
      <c r="BP11" s="46"/>
      <c r="BQ11" s="46"/>
      <c r="BR11" s="46"/>
      <c r="BS11" s="46"/>
      <c r="BT11" s="46"/>
      <c r="BU11" s="46"/>
      <c r="BV11" s="46"/>
      <c r="BW11" s="46"/>
      <c r="BX11" s="46"/>
      <c r="BY11" s="46"/>
      <c r="BZ11" s="4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6"/>
      <c r="BM12" s="46"/>
      <c r="BN12" s="46"/>
      <c r="BO12" s="46"/>
      <c r="BP12" s="46"/>
      <c r="BQ12" s="46"/>
      <c r="BR12" s="46"/>
      <c r="BS12" s="46"/>
      <c r="BT12" s="46"/>
      <c r="BU12" s="46"/>
      <c r="BV12" s="46"/>
      <c r="BW12" s="46"/>
      <c r="BX12" s="46"/>
      <c r="BY12" s="46"/>
      <c r="BZ12" s="4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7"/>
      <c r="BM13" s="47"/>
      <c r="BN13" s="47"/>
      <c r="BO13" s="47"/>
      <c r="BP13" s="47"/>
      <c r="BQ13" s="47"/>
      <c r="BR13" s="47"/>
      <c r="BS13" s="47"/>
      <c r="BT13" s="47"/>
      <c r="BU13" s="47"/>
      <c r="BV13" s="47"/>
      <c r="BW13" s="47"/>
      <c r="BX13" s="47"/>
      <c r="BY13" s="47"/>
      <c r="BZ13" s="47"/>
    </row>
    <row r="14" spans="1:78" ht="13.5" customHeight="1" x14ac:dyDescent="0.15">
      <c r="A14" s="2"/>
      <c r="B14" s="48" t="s">
        <v>25</v>
      </c>
      <c r="C14" s="49"/>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C14" s="49"/>
      <c r="BD14" s="49"/>
      <c r="BE14" s="49"/>
      <c r="BF14" s="49"/>
      <c r="BG14" s="49"/>
      <c r="BH14" s="49"/>
      <c r="BI14" s="49"/>
      <c r="BJ14" s="50"/>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117</v>
      </c>
      <c r="BM16" s="29"/>
      <c r="BN16" s="29"/>
      <c r="BO16" s="29"/>
      <c r="BP16" s="29"/>
      <c r="BQ16" s="29"/>
      <c r="BR16" s="29"/>
      <c r="BS16" s="29"/>
      <c r="BT16" s="29"/>
      <c r="BU16" s="29"/>
      <c r="BV16" s="29"/>
      <c r="BW16" s="29"/>
      <c r="BX16" s="29"/>
      <c r="BY16" s="2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115</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116</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【1,156.82】</v>
      </c>
      <c r="I86" s="12" t="str">
        <f>データ!CA6</f>
        <v>【75.33】</v>
      </c>
      <c r="J86" s="12" t="str">
        <f>データ!CL6</f>
        <v>【215.73】</v>
      </c>
      <c r="K86" s="12" t="str">
        <f>データ!CW6</f>
        <v>【43.28】</v>
      </c>
      <c r="L86" s="12" t="str">
        <f>データ!DH6</f>
        <v>【86.21】</v>
      </c>
      <c r="M86" s="12" t="s">
        <v>44</v>
      </c>
      <c r="N86" s="12" t="s">
        <v>44</v>
      </c>
      <c r="O86" s="12" t="str">
        <f>データ!EO6</f>
        <v>【0.11】</v>
      </c>
    </row>
  </sheetData>
  <sheetProtection algorithmName="SHA-512" hashValue="mXes727amw0QKTFTFg/wRKIvK2EcAPPJns7u12J4FqSvo6h7oFTGxyxMdi4+bqSte7fJ0ooGvHDK9aJD7w0OaA==" saltValue="2pU0MmvHOBisEGPExf7eR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2" t="s">
        <v>54</v>
      </c>
      <c r="I3" s="73"/>
      <c r="J3" s="73"/>
      <c r="K3" s="73"/>
      <c r="L3" s="73"/>
      <c r="M3" s="73"/>
      <c r="N3" s="73"/>
      <c r="O3" s="73"/>
      <c r="P3" s="73"/>
      <c r="Q3" s="73"/>
      <c r="R3" s="73"/>
      <c r="S3" s="73"/>
      <c r="T3" s="73"/>
      <c r="U3" s="73"/>
      <c r="V3" s="73"/>
      <c r="W3" s="73"/>
      <c r="X3" s="74"/>
      <c r="Y3" s="78" t="s">
        <v>55</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28</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5" x14ac:dyDescent="0.15">
      <c r="A4" s="14" t="s">
        <v>56</v>
      </c>
      <c r="B4" s="16"/>
      <c r="C4" s="16"/>
      <c r="D4" s="16"/>
      <c r="E4" s="16"/>
      <c r="F4" s="16"/>
      <c r="G4" s="16"/>
      <c r="H4" s="75"/>
      <c r="I4" s="76"/>
      <c r="J4" s="76"/>
      <c r="K4" s="76"/>
      <c r="L4" s="76"/>
      <c r="M4" s="76"/>
      <c r="N4" s="76"/>
      <c r="O4" s="76"/>
      <c r="P4" s="76"/>
      <c r="Q4" s="76"/>
      <c r="R4" s="76"/>
      <c r="S4" s="76"/>
      <c r="T4" s="76"/>
      <c r="U4" s="76"/>
      <c r="V4" s="76"/>
      <c r="W4" s="76"/>
      <c r="X4" s="77"/>
      <c r="Y4" s="71" t="s">
        <v>57</v>
      </c>
      <c r="Z4" s="71"/>
      <c r="AA4" s="71"/>
      <c r="AB4" s="71"/>
      <c r="AC4" s="71"/>
      <c r="AD4" s="71"/>
      <c r="AE4" s="71"/>
      <c r="AF4" s="71"/>
      <c r="AG4" s="71"/>
      <c r="AH4" s="71"/>
      <c r="AI4" s="71"/>
      <c r="AJ4" s="71" t="s">
        <v>58</v>
      </c>
      <c r="AK4" s="71"/>
      <c r="AL4" s="71"/>
      <c r="AM4" s="71"/>
      <c r="AN4" s="71"/>
      <c r="AO4" s="71"/>
      <c r="AP4" s="71"/>
      <c r="AQ4" s="71"/>
      <c r="AR4" s="71"/>
      <c r="AS4" s="71"/>
      <c r="AT4" s="71"/>
      <c r="AU4" s="71" t="s">
        <v>59</v>
      </c>
      <c r="AV4" s="71"/>
      <c r="AW4" s="71"/>
      <c r="AX4" s="71"/>
      <c r="AY4" s="71"/>
      <c r="AZ4" s="71"/>
      <c r="BA4" s="71"/>
      <c r="BB4" s="71"/>
      <c r="BC4" s="71"/>
      <c r="BD4" s="71"/>
      <c r="BE4" s="71"/>
      <c r="BF4" s="71" t="s">
        <v>60</v>
      </c>
      <c r="BG4" s="71"/>
      <c r="BH4" s="71"/>
      <c r="BI4" s="71"/>
      <c r="BJ4" s="71"/>
      <c r="BK4" s="71"/>
      <c r="BL4" s="71"/>
      <c r="BM4" s="71"/>
      <c r="BN4" s="71"/>
      <c r="BO4" s="71"/>
      <c r="BP4" s="71"/>
      <c r="BQ4" s="71" t="s">
        <v>61</v>
      </c>
      <c r="BR4" s="71"/>
      <c r="BS4" s="71"/>
      <c r="BT4" s="71"/>
      <c r="BU4" s="71"/>
      <c r="BV4" s="71"/>
      <c r="BW4" s="71"/>
      <c r="BX4" s="71"/>
      <c r="BY4" s="71"/>
      <c r="BZ4" s="71"/>
      <c r="CA4" s="71"/>
      <c r="CB4" s="71" t="s">
        <v>62</v>
      </c>
      <c r="CC4" s="71"/>
      <c r="CD4" s="71"/>
      <c r="CE4" s="71"/>
      <c r="CF4" s="71"/>
      <c r="CG4" s="71"/>
      <c r="CH4" s="71"/>
      <c r="CI4" s="71"/>
      <c r="CJ4" s="71"/>
      <c r="CK4" s="71"/>
      <c r="CL4" s="71"/>
      <c r="CM4" s="71" t="s">
        <v>63</v>
      </c>
      <c r="CN4" s="71"/>
      <c r="CO4" s="71"/>
      <c r="CP4" s="71"/>
      <c r="CQ4" s="71"/>
      <c r="CR4" s="71"/>
      <c r="CS4" s="71"/>
      <c r="CT4" s="71"/>
      <c r="CU4" s="71"/>
      <c r="CV4" s="71"/>
      <c r="CW4" s="71"/>
      <c r="CX4" s="71" t="s">
        <v>64</v>
      </c>
      <c r="CY4" s="71"/>
      <c r="CZ4" s="71"/>
      <c r="DA4" s="71"/>
      <c r="DB4" s="71"/>
      <c r="DC4" s="71"/>
      <c r="DD4" s="71"/>
      <c r="DE4" s="71"/>
      <c r="DF4" s="71"/>
      <c r="DG4" s="71"/>
      <c r="DH4" s="71"/>
      <c r="DI4" s="71" t="s">
        <v>65</v>
      </c>
      <c r="DJ4" s="71"/>
      <c r="DK4" s="71"/>
      <c r="DL4" s="71"/>
      <c r="DM4" s="71"/>
      <c r="DN4" s="71"/>
      <c r="DO4" s="71"/>
      <c r="DP4" s="71"/>
      <c r="DQ4" s="71"/>
      <c r="DR4" s="71"/>
      <c r="DS4" s="71"/>
      <c r="DT4" s="71" t="s">
        <v>66</v>
      </c>
      <c r="DU4" s="71"/>
      <c r="DV4" s="71"/>
      <c r="DW4" s="71"/>
      <c r="DX4" s="71"/>
      <c r="DY4" s="71"/>
      <c r="DZ4" s="71"/>
      <c r="EA4" s="71"/>
      <c r="EB4" s="71"/>
      <c r="EC4" s="71"/>
      <c r="ED4" s="71"/>
      <c r="EE4" s="71" t="s">
        <v>67</v>
      </c>
      <c r="EF4" s="71"/>
      <c r="EG4" s="71"/>
      <c r="EH4" s="71"/>
      <c r="EI4" s="71"/>
      <c r="EJ4" s="71"/>
      <c r="EK4" s="71"/>
      <c r="EL4" s="71"/>
      <c r="EM4" s="71"/>
      <c r="EN4" s="71"/>
      <c r="EO4" s="71"/>
    </row>
    <row r="5" spans="1:145" x14ac:dyDescent="0.15">
      <c r="A5" s="14" t="s">
        <v>68</v>
      </c>
      <c r="B5" s="17"/>
      <c r="C5" s="17"/>
      <c r="D5" s="17"/>
      <c r="E5" s="17"/>
      <c r="F5" s="17"/>
      <c r="G5" s="17"/>
      <c r="H5" s="18" t="s">
        <v>69</v>
      </c>
      <c r="I5" s="18" t="s">
        <v>70</v>
      </c>
      <c r="J5" s="18" t="s">
        <v>71</v>
      </c>
      <c r="K5" s="18" t="s">
        <v>72</v>
      </c>
      <c r="L5" s="18" t="s">
        <v>73</v>
      </c>
      <c r="M5" s="18" t="s">
        <v>5</v>
      </c>
      <c r="N5" s="18" t="s">
        <v>74</v>
      </c>
      <c r="O5" s="18" t="s">
        <v>75</v>
      </c>
      <c r="P5" s="18" t="s">
        <v>76</v>
      </c>
      <c r="Q5" s="18" t="s">
        <v>77</v>
      </c>
      <c r="R5" s="18" t="s">
        <v>78</v>
      </c>
      <c r="S5" s="18" t="s">
        <v>79</v>
      </c>
      <c r="T5" s="18" t="s">
        <v>80</v>
      </c>
      <c r="U5" s="18" t="s">
        <v>81</v>
      </c>
      <c r="V5" s="18" t="s">
        <v>82</v>
      </c>
      <c r="W5" s="18" t="s">
        <v>83</v>
      </c>
      <c r="X5" s="18" t="s">
        <v>84</v>
      </c>
      <c r="Y5" s="18" t="s">
        <v>85</v>
      </c>
      <c r="Z5" s="18" t="s">
        <v>86</v>
      </c>
      <c r="AA5" s="18" t="s">
        <v>87</v>
      </c>
      <c r="AB5" s="18" t="s">
        <v>88</v>
      </c>
      <c r="AC5" s="18" t="s">
        <v>89</v>
      </c>
      <c r="AD5" s="18" t="s">
        <v>90</v>
      </c>
      <c r="AE5" s="18" t="s">
        <v>91</v>
      </c>
      <c r="AF5" s="18" t="s">
        <v>92</v>
      </c>
      <c r="AG5" s="18" t="s">
        <v>93</v>
      </c>
      <c r="AH5" s="18" t="s">
        <v>94</v>
      </c>
      <c r="AI5" s="18" t="s">
        <v>31</v>
      </c>
      <c r="AJ5" s="18" t="s">
        <v>85</v>
      </c>
      <c r="AK5" s="18" t="s">
        <v>86</v>
      </c>
      <c r="AL5" s="18" t="s">
        <v>87</v>
      </c>
      <c r="AM5" s="18" t="s">
        <v>88</v>
      </c>
      <c r="AN5" s="18" t="s">
        <v>89</v>
      </c>
      <c r="AO5" s="18" t="s">
        <v>90</v>
      </c>
      <c r="AP5" s="18" t="s">
        <v>91</v>
      </c>
      <c r="AQ5" s="18" t="s">
        <v>92</v>
      </c>
      <c r="AR5" s="18" t="s">
        <v>93</v>
      </c>
      <c r="AS5" s="18" t="s">
        <v>94</v>
      </c>
      <c r="AT5" s="18" t="s">
        <v>95</v>
      </c>
      <c r="AU5" s="18" t="s">
        <v>85</v>
      </c>
      <c r="AV5" s="18" t="s">
        <v>86</v>
      </c>
      <c r="AW5" s="18" t="s">
        <v>87</v>
      </c>
      <c r="AX5" s="18" t="s">
        <v>88</v>
      </c>
      <c r="AY5" s="18" t="s">
        <v>89</v>
      </c>
      <c r="AZ5" s="18" t="s">
        <v>90</v>
      </c>
      <c r="BA5" s="18" t="s">
        <v>91</v>
      </c>
      <c r="BB5" s="18" t="s">
        <v>92</v>
      </c>
      <c r="BC5" s="18" t="s">
        <v>93</v>
      </c>
      <c r="BD5" s="18" t="s">
        <v>94</v>
      </c>
      <c r="BE5" s="18" t="s">
        <v>95</v>
      </c>
      <c r="BF5" s="18" t="s">
        <v>85</v>
      </c>
      <c r="BG5" s="18" t="s">
        <v>86</v>
      </c>
      <c r="BH5" s="18" t="s">
        <v>87</v>
      </c>
      <c r="BI5" s="18" t="s">
        <v>88</v>
      </c>
      <c r="BJ5" s="18" t="s">
        <v>89</v>
      </c>
      <c r="BK5" s="18" t="s">
        <v>90</v>
      </c>
      <c r="BL5" s="18" t="s">
        <v>91</v>
      </c>
      <c r="BM5" s="18" t="s">
        <v>92</v>
      </c>
      <c r="BN5" s="18" t="s">
        <v>93</v>
      </c>
      <c r="BO5" s="18" t="s">
        <v>94</v>
      </c>
      <c r="BP5" s="18" t="s">
        <v>95</v>
      </c>
      <c r="BQ5" s="18" t="s">
        <v>85</v>
      </c>
      <c r="BR5" s="18" t="s">
        <v>86</v>
      </c>
      <c r="BS5" s="18" t="s">
        <v>87</v>
      </c>
      <c r="BT5" s="18" t="s">
        <v>88</v>
      </c>
      <c r="BU5" s="18" t="s">
        <v>89</v>
      </c>
      <c r="BV5" s="18" t="s">
        <v>90</v>
      </c>
      <c r="BW5" s="18" t="s">
        <v>91</v>
      </c>
      <c r="BX5" s="18" t="s">
        <v>92</v>
      </c>
      <c r="BY5" s="18" t="s">
        <v>93</v>
      </c>
      <c r="BZ5" s="18" t="s">
        <v>94</v>
      </c>
      <c r="CA5" s="18" t="s">
        <v>95</v>
      </c>
      <c r="CB5" s="18" t="s">
        <v>85</v>
      </c>
      <c r="CC5" s="18" t="s">
        <v>86</v>
      </c>
      <c r="CD5" s="18" t="s">
        <v>87</v>
      </c>
      <c r="CE5" s="18" t="s">
        <v>88</v>
      </c>
      <c r="CF5" s="18" t="s">
        <v>89</v>
      </c>
      <c r="CG5" s="18" t="s">
        <v>90</v>
      </c>
      <c r="CH5" s="18" t="s">
        <v>91</v>
      </c>
      <c r="CI5" s="18" t="s">
        <v>92</v>
      </c>
      <c r="CJ5" s="18" t="s">
        <v>93</v>
      </c>
      <c r="CK5" s="18" t="s">
        <v>94</v>
      </c>
      <c r="CL5" s="18" t="s">
        <v>95</v>
      </c>
      <c r="CM5" s="18" t="s">
        <v>85</v>
      </c>
      <c r="CN5" s="18" t="s">
        <v>86</v>
      </c>
      <c r="CO5" s="18" t="s">
        <v>87</v>
      </c>
      <c r="CP5" s="18" t="s">
        <v>88</v>
      </c>
      <c r="CQ5" s="18" t="s">
        <v>89</v>
      </c>
      <c r="CR5" s="18" t="s">
        <v>90</v>
      </c>
      <c r="CS5" s="18" t="s">
        <v>91</v>
      </c>
      <c r="CT5" s="18" t="s">
        <v>92</v>
      </c>
      <c r="CU5" s="18" t="s">
        <v>93</v>
      </c>
      <c r="CV5" s="18" t="s">
        <v>94</v>
      </c>
      <c r="CW5" s="18" t="s">
        <v>95</v>
      </c>
      <c r="CX5" s="18" t="s">
        <v>85</v>
      </c>
      <c r="CY5" s="18" t="s">
        <v>86</v>
      </c>
      <c r="CZ5" s="18" t="s">
        <v>87</v>
      </c>
      <c r="DA5" s="18" t="s">
        <v>88</v>
      </c>
      <c r="DB5" s="18" t="s">
        <v>89</v>
      </c>
      <c r="DC5" s="18" t="s">
        <v>90</v>
      </c>
      <c r="DD5" s="18" t="s">
        <v>91</v>
      </c>
      <c r="DE5" s="18" t="s">
        <v>92</v>
      </c>
      <c r="DF5" s="18" t="s">
        <v>93</v>
      </c>
      <c r="DG5" s="18" t="s">
        <v>94</v>
      </c>
      <c r="DH5" s="18" t="s">
        <v>95</v>
      </c>
      <c r="DI5" s="18" t="s">
        <v>85</v>
      </c>
      <c r="DJ5" s="18" t="s">
        <v>86</v>
      </c>
      <c r="DK5" s="18" t="s">
        <v>87</v>
      </c>
      <c r="DL5" s="18" t="s">
        <v>88</v>
      </c>
      <c r="DM5" s="18" t="s">
        <v>89</v>
      </c>
      <c r="DN5" s="18" t="s">
        <v>90</v>
      </c>
      <c r="DO5" s="18" t="s">
        <v>91</v>
      </c>
      <c r="DP5" s="18" t="s">
        <v>92</v>
      </c>
      <c r="DQ5" s="18" t="s">
        <v>93</v>
      </c>
      <c r="DR5" s="18" t="s">
        <v>94</v>
      </c>
      <c r="DS5" s="18" t="s">
        <v>95</v>
      </c>
      <c r="DT5" s="18" t="s">
        <v>85</v>
      </c>
      <c r="DU5" s="18" t="s">
        <v>86</v>
      </c>
      <c r="DV5" s="18" t="s">
        <v>87</v>
      </c>
      <c r="DW5" s="18" t="s">
        <v>88</v>
      </c>
      <c r="DX5" s="18" t="s">
        <v>89</v>
      </c>
      <c r="DY5" s="18" t="s">
        <v>90</v>
      </c>
      <c r="DZ5" s="18" t="s">
        <v>91</v>
      </c>
      <c r="EA5" s="18" t="s">
        <v>92</v>
      </c>
      <c r="EB5" s="18" t="s">
        <v>93</v>
      </c>
      <c r="EC5" s="18" t="s">
        <v>94</v>
      </c>
      <c r="ED5" s="18" t="s">
        <v>95</v>
      </c>
      <c r="EE5" s="18" t="s">
        <v>85</v>
      </c>
      <c r="EF5" s="18" t="s">
        <v>86</v>
      </c>
      <c r="EG5" s="18" t="s">
        <v>87</v>
      </c>
      <c r="EH5" s="18" t="s">
        <v>88</v>
      </c>
      <c r="EI5" s="18" t="s">
        <v>89</v>
      </c>
      <c r="EJ5" s="18" t="s">
        <v>90</v>
      </c>
      <c r="EK5" s="18" t="s">
        <v>91</v>
      </c>
      <c r="EL5" s="18" t="s">
        <v>92</v>
      </c>
      <c r="EM5" s="18" t="s">
        <v>93</v>
      </c>
      <c r="EN5" s="18" t="s">
        <v>94</v>
      </c>
      <c r="EO5" s="18" t="s">
        <v>95</v>
      </c>
    </row>
    <row r="6" spans="1:145" s="22" customFormat="1" x14ac:dyDescent="0.15">
      <c r="A6" s="14" t="s">
        <v>96</v>
      </c>
      <c r="B6" s="19">
        <f>B7</f>
        <v>2023</v>
      </c>
      <c r="C6" s="19">
        <f t="shared" ref="C6:X6" si="3">C7</f>
        <v>15199</v>
      </c>
      <c r="D6" s="19">
        <f t="shared" si="3"/>
        <v>47</v>
      </c>
      <c r="E6" s="19">
        <f t="shared" si="3"/>
        <v>17</v>
      </c>
      <c r="F6" s="19">
        <f t="shared" si="3"/>
        <v>4</v>
      </c>
      <c r="G6" s="19">
        <f t="shared" si="3"/>
        <v>0</v>
      </c>
      <c r="H6" s="19" t="str">
        <f t="shared" si="3"/>
        <v>北海道　利尻富士町</v>
      </c>
      <c r="I6" s="19" t="str">
        <f t="shared" si="3"/>
        <v>法非適用</v>
      </c>
      <c r="J6" s="19" t="str">
        <f t="shared" si="3"/>
        <v>下水道事業</v>
      </c>
      <c r="K6" s="19" t="str">
        <f t="shared" si="3"/>
        <v>特定環境保全公共下水道</v>
      </c>
      <c r="L6" s="19" t="str">
        <f t="shared" si="3"/>
        <v>D2</v>
      </c>
      <c r="M6" s="19" t="str">
        <f t="shared" si="3"/>
        <v>非設置</v>
      </c>
      <c r="N6" s="20" t="str">
        <f t="shared" si="3"/>
        <v>-</v>
      </c>
      <c r="O6" s="20" t="str">
        <f t="shared" si="3"/>
        <v>該当数値なし</v>
      </c>
      <c r="P6" s="20">
        <f t="shared" si="3"/>
        <v>84.48</v>
      </c>
      <c r="Q6" s="20">
        <f t="shared" si="3"/>
        <v>100</v>
      </c>
      <c r="R6" s="20">
        <f t="shared" si="3"/>
        <v>2967</v>
      </c>
      <c r="S6" s="20">
        <f t="shared" si="3"/>
        <v>2194</v>
      </c>
      <c r="T6" s="20">
        <f t="shared" si="3"/>
        <v>105.62</v>
      </c>
      <c r="U6" s="20">
        <f t="shared" si="3"/>
        <v>20.77</v>
      </c>
      <c r="V6" s="20">
        <f t="shared" si="3"/>
        <v>1796</v>
      </c>
      <c r="W6" s="20">
        <f t="shared" si="3"/>
        <v>1.34</v>
      </c>
      <c r="X6" s="20">
        <f t="shared" si="3"/>
        <v>1340.3</v>
      </c>
      <c r="Y6" s="21">
        <f>IF(Y7="",NA(),Y7)</f>
        <v>49.18</v>
      </c>
      <c r="Z6" s="21">
        <f t="shared" ref="Z6:AH6" si="4">IF(Z7="",NA(),Z7)</f>
        <v>48.01</v>
      </c>
      <c r="AA6" s="21">
        <f t="shared" si="4"/>
        <v>48.44</v>
      </c>
      <c r="AB6" s="21">
        <f t="shared" si="4"/>
        <v>46.78</v>
      </c>
      <c r="AC6" s="21">
        <f t="shared" si="4"/>
        <v>46.47</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1">
        <f t="shared" si="7"/>
        <v>3093.06</v>
      </c>
      <c r="BJ6" s="20">
        <f t="shared" si="7"/>
        <v>0</v>
      </c>
      <c r="BK6" s="21">
        <f t="shared" si="7"/>
        <v>1206.79</v>
      </c>
      <c r="BL6" s="21">
        <f t="shared" si="7"/>
        <v>1258.43</v>
      </c>
      <c r="BM6" s="21">
        <f t="shared" si="7"/>
        <v>1163.75</v>
      </c>
      <c r="BN6" s="21">
        <f t="shared" si="7"/>
        <v>1195.47</v>
      </c>
      <c r="BO6" s="21">
        <f t="shared" si="7"/>
        <v>1168.69</v>
      </c>
      <c r="BP6" s="20" t="str">
        <f>IF(BP7="","",IF(BP7="-","【-】","【"&amp;SUBSTITUTE(TEXT(BP7,"#,##0.00"),"-","△")&amp;"】"))</f>
        <v>【1,156.82】</v>
      </c>
      <c r="BQ6" s="21">
        <f>IF(BQ7="",NA(),BQ7)</f>
        <v>33.46</v>
      </c>
      <c r="BR6" s="21">
        <f t="shared" ref="BR6:BZ6" si="8">IF(BR7="",NA(),BR7)</f>
        <v>33.090000000000003</v>
      </c>
      <c r="BS6" s="21">
        <f t="shared" si="8"/>
        <v>28.85</v>
      </c>
      <c r="BT6" s="21">
        <f t="shared" si="8"/>
        <v>31.89</v>
      </c>
      <c r="BU6" s="21">
        <f t="shared" si="8"/>
        <v>27.74</v>
      </c>
      <c r="BV6" s="21">
        <f t="shared" si="8"/>
        <v>71.84</v>
      </c>
      <c r="BW6" s="21">
        <f t="shared" si="8"/>
        <v>73.36</v>
      </c>
      <c r="BX6" s="21">
        <f t="shared" si="8"/>
        <v>72.599999999999994</v>
      </c>
      <c r="BY6" s="21">
        <f t="shared" si="8"/>
        <v>69.430000000000007</v>
      </c>
      <c r="BZ6" s="21">
        <f t="shared" si="8"/>
        <v>70.709999999999994</v>
      </c>
      <c r="CA6" s="20" t="str">
        <f>IF(CA7="","",IF(CA7="-","【-】","【"&amp;SUBSTITUTE(TEXT(CA7,"#,##0.00"),"-","△")&amp;"】"))</f>
        <v>【75.33】</v>
      </c>
      <c r="CB6" s="21">
        <f>IF(CB7="",NA(),CB7)</f>
        <v>432.11</v>
      </c>
      <c r="CC6" s="21">
        <f t="shared" ref="CC6:CK6" si="9">IF(CC7="",NA(),CC7)</f>
        <v>449.26</v>
      </c>
      <c r="CD6" s="21">
        <f t="shared" si="9"/>
        <v>516.85</v>
      </c>
      <c r="CE6" s="21">
        <f t="shared" si="9"/>
        <v>470.83</v>
      </c>
      <c r="CF6" s="21">
        <f t="shared" si="9"/>
        <v>459.32</v>
      </c>
      <c r="CG6" s="21">
        <f t="shared" si="9"/>
        <v>228.47</v>
      </c>
      <c r="CH6" s="21">
        <f t="shared" si="9"/>
        <v>224.88</v>
      </c>
      <c r="CI6" s="21">
        <f t="shared" si="9"/>
        <v>228.64</v>
      </c>
      <c r="CJ6" s="21">
        <f t="shared" si="9"/>
        <v>239.46</v>
      </c>
      <c r="CK6" s="21">
        <f t="shared" si="9"/>
        <v>233.15</v>
      </c>
      <c r="CL6" s="20" t="str">
        <f>IF(CL7="","",IF(CL7="-","【-】","【"&amp;SUBSTITUTE(TEXT(CL7,"#,##0.00"),"-","△")&amp;"】"))</f>
        <v>【215.73】</v>
      </c>
      <c r="CM6" s="21">
        <f>IF(CM7="",NA(),CM7)</f>
        <v>42.97</v>
      </c>
      <c r="CN6" s="21">
        <f t="shared" ref="CN6:CV6" si="10">IF(CN7="",NA(),CN7)</f>
        <v>39.18</v>
      </c>
      <c r="CO6" s="21">
        <f t="shared" si="10"/>
        <v>38.42</v>
      </c>
      <c r="CP6" s="21">
        <f t="shared" si="10"/>
        <v>38.67</v>
      </c>
      <c r="CQ6" s="21">
        <f t="shared" si="10"/>
        <v>38.54</v>
      </c>
      <c r="CR6" s="21">
        <f t="shared" si="10"/>
        <v>42.47</v>
      </c>
      <c r="CS6" s="21">
        <f t="shared" si="10"/>
        <v>42.4</v>
      </c>
      <c r="CT6" s="21">
        <f t="shared" si="10"/>
        <v>42.28</v>
      </c>
      <c r="CU6" s="21">
        <f t="shared" si="10"/>
        <v>41.06</v>
      </c>
      <c r="CV6" s="21">
        <f t="shared" si="10"/>
        <v>42.09</v>
      </c>
      <c r="CW6" s="20" t="str">
        <f>IF(CW7="","",IF(CW7="-","【-】","【"&amp;SUBSTITUTE(TEXT(CW7,"#,##0.00"),"-","△")&amp;"】"))</f>
        <v>【43.28】</v>
      </c>
      <c r="CX6" s="21">
        <f>IF(CX7="",NA(),CX7)</f>
        <v>87.81</v>
      </c>
      <c r="CY6" s="21">
        <f t="shared" ref="CY6:DG6" si="11">IF(CY7="",NA(),CY7)</f>
        <v>88.15</v>
      </c>
      <c r="CZ6" s="21">
        <f t="shared" si="11"/>
        <v>89.4</v>
      </c>
      <c r="DA6" s="21">
        <f t="shared" si="11"/>
        <v>90.26</v>
      </c>
      <c r="DB6" s="21">
        <f t="shared" si="11"/>
        <v>90.59</v>
      </c>
      <c r="DC6" s="21">
        <f t="shared" si="11"/>
        <v>83.75</v>
      </c>
      <c r="DD6" s="21">
        <f t="shared" si="11"/>
        <v>84.19</v>
      </c>
      <c r="DE6" s="21">
        <f t="shared" si="11"/>
        <v>84.34</v>
      </c>
      <c r="DF6" s="21">
        <f t="shared" si="11"/>
        <v>84.34</v>
      </c>
      <c r="DG6" s="21">
        <f t="shared" si="11"/>
        <v>84.73</v>
      </c>
      <c r="DH6" s="20" t="str">
        <f>IF(DH7="","",IF(DH7="-","【-】","【"&amp;SUBSTITUTE(TEXT(DH7,"#,##0.00"),"-","△")&amp;"】"))</f>
        <v>【86.21】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0.36</v>
      </c>
      <c r="EK6" s="21">
        <f t="shared" si="14"/>
        <v>0.39</v>
      </c>
      <c r="EL6" s="21">
        <f t="shared" si="14"/>
        <v>0.1</v>
      </c>
      <c r="EM6" s="21">
        <f t="shared" si="14"/>
        <v>0.08</v>
      </c>
      <c r="EN6" s="21">
        <f t="shared" si="14"/>
        <v>0.06</v>
      </c>
      <c r="EO6" s="20" t="str">
        <f>IF(EO7="","",IF(EO7="-","【-】","【"&amp;SUBSTITUTE(TEXT(EO7,"#,##0.00"),"-","△")&amp;"】"))</f>
        <v>【0.11】</v>
      </c>
    </row>
    <row r="7" spans="1:145" s="22" customFormat="1" x14ac:dyDescent="0.15">
      <c r="A7" s="14"/>
      <c r="B7" s="23">
        <v>2023</v>
      </c>
      <c r="C7" s="23">
        <v>15199</v>
      </c>
      <c r="D7" s="23">
        <v>47</v>
      </c>
      <c r="E7" s="23">
        <v>17</v>
      </c>
      <c r="F7" s="23">
        <v>4</v>
      </c>
      <c r="G7" s="23">
        <v>0</v>
      </c>
      <c r="H7" s="23" t="s">
        <v>97</v>
      </c>
      <c r="I7" s="23" t="s">
        <v>98</v>
      </c>
      <c r="J7" s="23" t="s">
        <v>99</v>
      </c>
      <c r="K7" s="23" t="s">
        <v>100</v>
      </c>
      <c r="L7" s="23" t="s">
        <v>101</v>
      </c>
      <c r="M7" s="23" t="s">
        <v>102</v>
      </c>
      <c r="N7" s="24" t="s">
        <v>103</v>
      </c>
      <c r="O7" s="24" t="s">
        <v>104</v>
      </c>
      <c r="P7" s="24">
        <v>84.48</v>
      </c>
      <c r="Q7" s="24">
        <v>100</v>
      </c>
      <c r="R7" s="24">
        <v>2967</v>
      </c>
      <c r="S7" s="24">
        <v>2194</v>
      </c>
      <c r="T7" s="24">
        <v>105.62</v>
      </c>
      <c r="U7" s="24">
        <v>20.77</v>
      </c>
      <c r="V7" s="24">
        <v>1796</v>
      </c>
      <c r="W7" s="24">
        <v>1.34</v>
      </c>
      <c r="X7" s="24">
        <v>1340.3</v>
      </c>
      <c r="Y7" s="24">
        <v>49.18</v>
      </c>
      <c r="Z7" s="24">
        <v>48.01</v>
      </c>
      <c r="AA7" s="24">
        <v>48.44</v>
      </c>
      <c r="AB7" s="24">
        <v>46.78</v>
      </c>
      <c r="AC7" s="24">
        <v>46.47</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3093.06</v>
      </c>
      <c r="BJ7" s="24">
        <v>0</v>
      </c>
      <c r="BK7" s="24">
        <v>1206.79</v>
      </c>
      <c r="BL7" s="24">
        <v>1258.43</v>
      </c>
      <c r="BM7" s="24">
        <v>1163.75</v>
      </c>
      <c r="BN7" s="24">
        <v>1195.47</v>
      </c>
      <c r="BO7" s="24">
        <v>1168.69</v>
      </c>
      <c r="BP7" s="24">
        <v>1156.82</v>
      </c>
      <c r="BQ7" s="24">
        <v>33.46</v>
      </c>
      <c r="BR7" s="24">
        <v>33.090000000000003</v>
      </c>
      <c r="BS7" s="24">
        <v>28.85</v>
      </c>
      <c r="BT7" s="24">
        <v>31.89</v>
      </c>
      <c r="BU7" s="24">
        <v>27.74</v>
      </c>
      <c r="BV7" s="24">
        <v>71.84</v>
      </c>
      <c r="BW7" s="24">
        <v>73.36</v>
      </c>
      <c r="BX7" s="24">
        <v>72.599999999999994</v>
      </c>
      <c r="BY7" s="24">
        <v>69.430000000000007</v>
      </c>
      <c r="BZ7" s="24">
        <v>70.709999999999994</v>
      </c>
      <c r="CA7" s="24">
        <v>75.33</v>
      </c>
      <c r="CB7" s="24">
        <v>432.11</v>
      </c>
      <c r="CC7" s="24">
        <v>449.26</v>
      </c>
      <c r="CD7" s="24">
        <v>516.85</v>
      </c>
      <c r="CE7" s="24">
        <v>470.83</v>
      </c>
      <c r="CF7" s="24">
        <v>459.32</v>
      </c>
      <c r="CG7" s="24">
        <v>228.47</v>
      </c>
      <c r="CH7" s="24">
        <v>224.88</v>
      </c>
      <c r="CI7" s="24">
        <v>228.64</v>
      </c>
      <c r="CJ7" s="24">
        <v>239.46</v>
      </c>
      <c r="CK7" s="24">
        <v>233.15</v>
      </c>
      <c r="CL7" s="24">
        <v>215.73</v>
      </c>
      <c r="CM7" s="24">
        <v>42.97</v>
      </c>
      <c r="CN7" s="24">
        <v>39.18</v>
      </c>
      <c r="CO7" s="24">
        <v>38.42</v>
      </c>
      <c r="CP7" s="24">
        <v>38.67</v>
      </c>
      <c r="CQ7" s="24">
        <v>38.54</v>
      </c>
      <c r="CR7" s="24">
        <v>42.47</v>
      </c>
      <c r="CS7" s="24">
        <v>42.4</v>
      </c>
      <c r="CT7" s="24">
        <v>42.28</v>
      </c>
      <c r="CU7" s="24">
        <v>41.06</v>
      </c>
      <c r="CV7" s="24">
        <v>42.09</v>
      </c>
      <c r="CW7" s="24">
        <v>43.28</v>
      </c>
      <c r="CX7" s="24">
        <v>87.81</v>
      </c>
      <c r="CY7" s="24">
        <v>88.15</v>
      </c>
      <c r="CZ7" s="24">
        <v>89.4</v>
      </c>
      <c r="DA7" s="24">
        <v>90.26</v>
      </c>
      <c r="DB7" s="24">
        <v>90.59</v>
      </c>
      <c r="DC7" s="24">
        <v>83.75</v>
      </c>
      <c r="DD7" s="24">
        <v>84.19</v>
      </c>
      <c r="DE7" s="24">
        <v>84.34</v>
      </c>
      <c r="DF7" s="24">
        <v>84.34</v>
      </c>
      <c r="DG7" s="24">
        <v>84.73</v>
      </c>
      <c r="DH7" s="24">
        <v>86.21</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0.36</v>
      </c>
      <c r="EK7" s="24">
        <v>0.39</v>
      </c>
      <c r="EL7" s="24">
        <v>0.1</v>
      </c>
      <c r="EM7" s="24">
        <v>0.08</v>
      </c>
      <c r="EN7" s="24">
        <v>0.06</v>
      </c>
      <c r="EO7" s="24">
        <v>0.11</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105</v>
      </c>
      <c r="C9" s="26" t="s">
        <v>106</v>
      </c>
      <c r="D9" s="26" t="s">
        <v>107</v>
      </c>
      <c r="E9" s="26" t="s">
        <v>108</v>
      </c>
      <c r="F9" s="26" t="s">
        <v>109</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DATEVALUE($B7-B11&amp;"/1/"&amp;B12)</f>
        <v>36892</v>
      </c>
      <c r="C10" s="27">
        <f t="shared" ref="C10:F10" si="15">DATEVALUE($B7-C11&amp;"/1/"&amp;C12)</f>
        <v>37257</v>
      </c>
      <c r="D10" s="27">
        <f t="shared" si="15"/>
        <v>37623</v>
      </c>
      <c r="E10" s="27">
        <f t="shared" si="15"/>
        <v>37989</v>
      </c>
      <c r="F10" s="27">
        <f t="shared" si="15"/>
        <v>38356</v>
      </c>
    </row>
    <row r="11" spans="1:145" x14ac:dyDescent="0.15">
      <c r="B11">
        <v>22</v>
      </c>
      <c r="C11">
        <v>21</v>
      </c>
      <c r="D11">
        <v>20</v>
      </c>
      <c r="E11">
        <v>19</v>
      </c>
      <c r="F11">
        <v>18</v>
      </c>
      <c r="G11" t="s">
        <v>110</v>
      </c>
    </row>
    <row r="12" spans="1:145" x14ac:dyDescent="0.15">
      <c r="B12">
        <v>1</v>
      </c>
      <c r="C12">
        <v>1</v>
      </c>
      <c r="D12">
        <v>2</v>
      </c>
      <c r="E12">
        <v>3</v>
      </c>
      <c r="F12">
        <v>4</v>
      </c>
      <c r="G12" t="s">
        <v>111</v>
      </c>
    </row>
    <row r="13" spans="1:145" x14ac:dyDescent="0.15">
      <c r="B13" t="s">
        <v>112</v>
      </c>
      <c r="C13" t="s">
        <v>113</v>
      </c>
      <c r="D13" t="s">
        <v>113</v>
      </c>
      <c r="E13" t="s">
        <v>113</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澤田　学</cp:lastModifiedBy>
  <dcterms:created xsi:type="dcterms:W3CDTF">2025-01-24T07:29:54Z</dcterms:created>
  <dcterms:modified xsi:type="dcterms:W3CDTF">2025-02-04T14:17:02Z</dcterms:modified>
  <cp:category/>
</cp:coreProperties>
</file>