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92.168.100.78\総務課\財政係\諸調査\公営企業関係\経営分析\R5(R4)\"/>
    </mc:Choice>
  </mc:AlternateContent>
  <xr:revisionPtr revIDLastSave="0" documentId="13_ncr:1_{64B03BEC-234E-4C08-B76B-33561927E72D}" xr6:coauthVersionLast="47" xr6:coauthVersionMax="47" xr10:uidLastSave="{00000000-0000-0000-0000-000000000000}"/>
  <workbookProtection workbookAlgorithmName="SHA-512" workbookHashValue="lwkFVTJovXLgsDHOKboR0fHQMrDJ4bnT3WTJOCNbO97PGEHQnlGvBQLDAOf0kHqLdLOOJZUNKT2ZWYrd4J6Fxw==" workbookSaltValue="NtgB49ub8VZPnnem8D8OH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<sst xmlns="http://schemas.openxmlformats.org/spreadsheetml/2006/main" count="236" uniqueCount="120">
  <si>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</si>
  <si>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</si>
  <si>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</si>
  <si>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</si>
  <si>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</si>
  <si>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</si>
  <si>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</si>
  <si>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</si>
  <si>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</si>
  <si>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</si>
  <si>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</si>
  <si>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</si>
  <si>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</si>
  <si>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</si>
  <si>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</si>
  <si>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</si>
  <si>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</si>
  <si>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</si>
  <si>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</si>
  <si>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</si>
  <si>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</si>
  <si>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</si>
  <si>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</si>
  <si>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</si>
  <si>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</si>
  <si>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</si>
  <si>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</si>
  <si>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</si>
  <si>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</si>
  <si>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</si>
  <si>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</si>
  <si>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</si>
  <si>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</si>
  <si>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</si>
  <si>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</si>
  <si>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</si>
  <si>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</si>
  <si>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</si>
  <si>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</si>
  <si>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</si>
  <si>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</si>
  <si>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</si>
  <si>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</si>
  <si>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</si>
  <si>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</si>
  <si>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</si>
  <si>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</si>
  <si>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</si>
  <si>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</si>
  <si>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</si>
  <si>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</si>
  <si>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</si>
  <si>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</si>
  <si>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</si>
  <si>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</si>
  <si>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</si>
  <si>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</si>
  <si>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</si>
  <si>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</si>
  <si>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</si>
  <si>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</si>
  <si>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</si>
  <si>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</si>
  <si>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</si>
  <si>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</si>
  <si>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</si>
  <si>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</si>
  <si>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</si>
  <si>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</si>
  <si>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</si>
  <si>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</si>
  <si>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</si>
  <si>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</si>
  <si>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</si>
  <si>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</si>
  <si>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</si>
  <si>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</si>
  <si>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</si>
  <si>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</si>
  <si>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</si>
  <si>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</si>
  <si>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</si>
  <si>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</si>
  <si>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</si>
  <si>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</si>
  <si>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</si>
  <si>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</si>
  <si>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</si>
  <si>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</si>
  <si>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</si>
  <si>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</si>
  <si>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</si>
  <si>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</si>
  <si>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</si>
  <si>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</si>
  <si>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</si>
  <si>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</si>
  <si>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</si>
  <si>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</si>
  <si>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</si>
  <si>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</si>
  <si>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</si>
  <si>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</si>
  <si>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</si>
  <si>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</si>
  <si>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</si>
  <si>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</si>
  <si>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</si>
  <si>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</si>
  <si>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</si>
  <si>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</si>
  <si>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</si>
  <si>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</si>
  <si>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</si>
  <si>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</si>
  <si>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</si>
  <si>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</si>
  <si>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施設整備自体はほぼ完了しており、水洗化率は平均並であるが、人口減少に伴い施設利用率は減少傾向にある。経費回収率は平均を大きく下回っており、一般会計からの繰入にも頼っているところである。
　また、これまでに道路工事に伴う管移設工事は行っているものの、大きな補修、更新は行っていないので、維持管理費用等のさらなる増額が見込まれる。
　今後は使用料改定、施設運営見直し、節約等により一層の安定運営をしていかなければならない状況である。</t>
    <phoneticPr fontId="4"/>
  </si>
  <si>
    <t>管渠については、整備後20年ほど経過し不具合等はないが、浄化センター・マンホールポンプの経年による修繕が発生している状況である。
　ストックマネジメント計画に基づき、継続的な更新等整備を行っていく。</t>
    <phoneticPr fontId="4"/>
  </si>
  <si>
    <r>
      <t>中心市街地を対象に終末処理場を有する公共下水道処理区域を設定し稼動をしている。新築住宅の建設や生活環境の近代化により、ほとんどの世帯が公共下水道に接続をしているが、維持管理費や資本費等の支出を賄えるだけの戸数がないことから、一般会計からの繰り入れ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
　維持管理費については、稼動に必要な業務項目を委託するなど、経費の削減に努めており、これ以上の経費削減は困難である。
　料金収入については、経費回収率が全国類似団体平均値に比べ低い。施設供用開始からある程度年数が経っているため、今後は一層の経営安定の取組に向けて、使用料改定の検討を進めていく。</t>
    </r>
    <r>
      <rPr>
        <sz val="11"/>
        <rFont val="ＭＳ ゴシック"/>
        <family val="3"/>
        <charset val="128"/>
      </rPr>
      <t>④企業債残高対事業規模比率について、決算統計数値　24-01-16　に1,035,896が入力されるが、入力漏れのため　今回　急激に増加した数値になった。　本来では、「0」となる。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</si>
</sst>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01-4299-9DD1-A9A558A81A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B601-4299-9DD1-A9A558A81A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43.1</c:v>
                </c:pt>
                <c:pt idx="1">
                  <c:v>42.97</c:v>
                </c:pt>
                <c:pt idx="2">
                  <c:v>39.18</c:v>
                </c:pt>
                <c:pt idx="3">
                  <c:v>38.42</c:v>
                </c:pt>
                <c:pt idx="4">
                  <c:v>38.67</c:v>
                </c:pt>
              </c:numCache>
            </c:numRef>
          </c:val>
          <c:extLst>
            <c:ext xmlns:c16="http://schemas.microsoft.com/office/drawing/2014/chart" uri="{C3380CC4-5D6E-409C-BE32-E72D297353CC}">
              <c16:uniqueId val="{00000000-6AC7-4333-A06C-E2AF33E172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AC7-4333-A06C-E2AF33E172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85.31</c:v>
                </c:pt>
                <c:pt idx="1">
                  <c:v>87.81</c:v>
                </c:pt>
                <c:pt idx="2">
                  <c:v>88.15</c:v>
                </c:pt>
                <c:pt idx="3">
                  <c:v>89.4</c:v>
                </c:pt>
                <c:pt idx="4">
                  <c:v>90.26</c:v>
                </c:pt>
              </c:numCache>
            </c:numRef>
          </c:val>
          <c:extLst>
            <c:ext xmlns:c16="http://schemas.microsoft.com/office/drawing/2014/chart" uri="{C3380CC4-5D6E-409C-BE32-E72D297353CC}">
              <c16:uniqueId val="{00000000-FCA5-4921-A2EE-54EB6FE068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CA5-4921-A2EE-54EB6FE068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49.15</c:v>
                </c:pt>
                <c:pt idx="1">
                  <c:v>49.18</c:v>
                </c:pt>
                <c:pt idx="2">
                  <c:v>48.01</c:v>
                </c:pt>
                <c:pt idx="3">
                  <c:v>48.44</c:v>
                </c:pt>
                <c:pt idx="4">
                  <c:v>46.78</c:v>
                </c:pt>
              </c:numCache>
            </c:numRef>
          </c:val>
          <c:extLst>
            <c:ext xmlns:c16="http://schemas.microsoft.com/office/drawing/2014/chart" uri="{C3380CC4-5D6E-409C-BE32-E72D297353CC}">
              <c16:uniqueId val="{00000000-44A5-486B-8ED3-B3634CDC75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A5-486B-8ED3-B3634CDC75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0F-422E-8C82-05E2AA5E26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0F-422E-8C82-05E2AA5E26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A1-4084-BD10-83F89EFC0B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A1-4084-BD10-83F89EFC0B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70-4E92-B886-45E414ACED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70-4E92-B886-45E414ACED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86-4666-96A7-2C619D30F1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6-4666-96A7-2C619D30F1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3093.06</c:v>
                </c:pt>
              </c:numCache>
            </c:numRef>
          </c:val>
          <c:extLst>
            <c:ext xmlns:c16="http://schemas.microsoft.com/office/drawing/2014/chart" uri="{C3380CC4-5D6E-409C-BE32-E72D297353CC}">
              <c16:uniqueId val="{00000000-7811-4346-92DB-40C4A08D9A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7811-4346-92DB-40C4A08D9A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33.200000000000003</c:v>
                </c:pt>
                <c:pt idx="1">
                  <c:v>33.46</c:v>
                </c:pt>
                <c:pt idx="2">
                  <c:v>33.090000000000003</c:v>
                </c:pt>
                <c:pt idx="3">
                  <c:v>28.85</c:v>
                </c:pt>
                <c:pt idx="4">
                  <c:v>31.89</c:v>
                </c:pt>
              </c:numCache>
            </c:numRef>
          </c:val>
          <c:extLst>
            <c:ext xmlns:c16="http://schemas.microsoft.com/office/drawing/2014/chart" uri="{C3380CC4-5D6E-409C-BE32-E72D297353CC}">
              <c16:uniqueId val="{00000000-B8CB-463A-B084-69FC84B9C5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B8CB-463A-B084-69FC84B9C5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427.18</c:v>
                </c:pt>
                <c:pt idx="1">
                  <c:v>432.11</c:v>
                </c:pt>
                <c:pt idx="2">
                  <c:v>449.26</c:v>
                </c:pt>
                <c:pt idx="3">
                  <c:v>516.85</c:v>
                </c:pt>
                <c:pt idx="4">
                  <c:v>470.83</c:v>
                </c:pt>
              </c:numCache>
            </c:numRef>
          </c:val>
          <c:extLst>
            <c:ext xmlns:c16="http://schemas.microsoft.com/office/drawing/2014/chart" uri="{C3380CC4-5D6E-409C-BE32-E72D297353CC}">
              <c16:uniqueId val="{00000000-DCE7-4B21-9D06-9BA538BC84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CE7-4B21-9D06-9BA538BC84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利尻富士町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2259</v>
      </c>
      <c r="AM8" s="46"/>
      <c r="AN8" s="46"/>
      <c r="AO8" s="46"/>
      <c r="AP8" s="46"/>
      <c r="AQ8" s="46"/>
      <c r="AR8" s="46"/>
      <c r="AS8" s="46"/>
      <c r="AT8" s="45">
        <f>データ!T6</f>
        <v>105.62</v>
      </c>
      <c r="AU8" s="45"/>
      <c r="AV8" s="45"/>
      <c r="AW8" s="45"/>
      <c r="AX8" s="45"/>
      <c r="AY8" s="45"/>
      <c r="AZ8" s="45"/>
      <c r="BA8" s="45"/>
      <c r="BB8" s="45">
        <f>データ!U6</f>
        <v>21.39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84.3</v>
      </c>
      <c r="Q10" s="45"/>
      <c r="R10" s="45"/>
      <c r="S10" s="45"/>
      <c r="T10" s="45"/>
      <c r="U10" s="45"/>
      <c r="V10" s="45"/>
      <c r="W10" s="45">
        <f>データ!Q6</f>
        <v>100</v>
      </c>
      <c r="X10" s="45"/>
      <c r="Y10" s="45"/>
      <c r="Z10" s="45"/>
      <c r="AA10" s="45"/>
      <c r="AB10" s="45"/>
      <c r="AC10" s="45"/>
      <c r="AD10" s="46">
        <f>データ!R6</f>
        <v>2967</v>
      </c>
      <c r="AE10" s="46"/>
      <c r="AF10" s="46"/>
      <c r="AG10" s="46"/>
      <c r="AH10" s="46"/>
      <c r="AI10" s="46"/>
      <c r="AJ10" s="46"/>
      <c r="AK10" s="2"/>
      <c r="AL10" s="46">
        <f>データ!V6</f>
        <v>1858</v>
      </c>
      <c r="AM10" s="46"/>
      <c r="AN10" s="46"/>
      <c r="AO10" s="46"/>
      <c r="AP10" s="46"/>
      <c r="AQ10" s="46"/>
      <c r="AR10" s="46"/>
      <c r="AS10" s="46"/>
      <c r="AT10" s="45">
        <f>データ!W6</f>
        <v>1.34</v>
      </c>
      <c r="AU10" s="45"/>
      <c r="AV10" s="45"/>
      <c r="AW10" s="45"/>
      <c r="AX10" s="45"/>
      <c r="AY10" s="45"/>
      <c r="AZ10" s="45"/>
      <c r="BA10" s="45"/>
      <c r="BB10" s="45">
        <f>データ!X6</f>
        <v>1386.57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hpVvF15v31vazgZ9ktSkOpWvfD432EnO13zOQI7f6E6NJB1pXSJkCwiftcb2051yHENXiThgJxR+l0qjBplLxQ==" saltValue="EDDCddMQUtKscVrWKvyZ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15199</v>
      </c>
      <c r="D6" s="19">
        <f t="shared" si="3"/>
        <v>47</v>
      </c>
      <c r="E6" s="19">
        <f t="shared" si="3"/>
        <v>17</v>
      </c>
      <c r="F6" s="19">
        <f t="shared" si="3"/>
        <v>4</v>
      </c>
      <c r="G6" s="19">
        <f t="shared" si="3"/>
        <v>0</v>
      </c>
      <c r="H6" s="19" t="str">
        <f t="shared" si="3"/>
        <v>北海道　利尻富士町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84.3</v>
      </c>
      <c r="Q6" s="20">
        <f t="shared" si="3"/>
        <v>100</v>
      </c>
      <c r="R6" s="20">
        <f t="shared" si="3"/>
        <v>2967</v>
      </c>
      <c r="S6" s="20">
        <f t="shared" si="3"/>
        <v>2259</v>
      </c>
      <c r="T6" s="20">
        <f t="shared" si="3"/>
        <v>105.62</v>
      </c>
      <c r="U6" s="20">
        <f t="shared" si="3"/>
        <v>21.39</v>
      </c>
      <c r="V6" s="20">
        <f t="shared" si="3"/>
        <v>1858</v>
      </c>
      <c r="W6" s="20">
        <f t="shared" si="3"/>
        <v>1.34</v>
      </c>
      <c r="X6" s="20">
        <f t="shared" si="3"/>
        <v>1386.57</v>
      </c>
      <c r="Y6" s="21">
        <f>IF(Y7="",NA(),Y7)</f>
        <v>49.15</v>
      </c>
      <c r="Z6" s="21">
        <f t="shared" ref="Z6:AH6" si="4">IF(Z7="",NA(),Z7)</f>
        <v>49.18</v>
      </c>
      <c r="AA6" s="21">
        <f t="shared" si="4"/>
        <v>48.01</v>
      </c>
      <c r="AB6" s="21">
        <f t="shared" si="4"/>
        <v>48.44</v>
      </c>
      <c r="AC6" s="21">
        <f t="shared" si="4"/>
        <v>46.78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3093.06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33.200000000000003</v>
      </c>
      <c r="BR6" s="21">
        <f t="shared" ref="BR6:BZ6" si="8">IF(BR7="",NA(),BR7)</f>
        <v>33.46</v>
      </c>
      <c r="BS6" s="21">
        <f t="shared" si="8"/>
        <v>33.090000000000003</v>
      </c>
      <c r="BT6" s="21">
        <f t="shared" si="8"/>
        <v>28.85</v>
      </c>
      <c r="BU6" s="21">
        <f t="shared" si="8"/>
        <v>31.89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427.18</v>
      </c>
      <c r="CC6" s="21">
        <f t="shared" ref="CC6:CK6" si="9">IF(CC7="",NA(),CC7)</f>
        <v>432.11</v>
      </c>
      <c r="CD6" s="21">
        <f t="shared" si="9"/>
        <v>449.26</v>
      </c>
      <c r="CE6" s="21">
        <f t="shared" si="9"/>
        <v>516.85</v>
      </c>
      <c r="CF6" s="21">
        <f t="shared" si="9"/>
        <v>470.83</v>
      </c>
      <c r="CG6" s="21">
        <f t="shared" si="9"/>
        <v>230.02</v>
      </c>
      <c r="CH6" s="21">
        <f t="shared" si="9"/>
        <v>228.47</v>
      </c>
      <c r="CI6" s="21">
        <f t="shared" si="9"/>
        <v>224.88</v>
      </c>
      <c r="CJ6" s="21">
        <f t="shared" si="9"/>
        <v>228.64</v>
      </c>
      <c r="CK6" s="21">
        <f t="shared" si="9"/>
        <v>239.46</v>
      </c>
      <c r="CL6" s="20" t="str">
        <f>IF(CL7="","",IF(CL7="-","【-】","【"&amp;SUBSTITUTE(TEXT(CL7,"#,##0.00"),"-","△")&amp;"】"))</f>
        <v>【220.62】</v>
      </c>
      <c r="CM6" s="21">
        <f>IF(CM7="",NA(),CM7)</f>
        <v>43.1</v>
      </c>
      <c r="CN6" s="21">
        <f t="shared" ref="CN6:CV6" si="10">IF(CN7="",NA(),CN7)</f>
        <v>42.97</v>
      </c>
      <c r="CO6" s="21">
        <f t="shared" si="10"/>
        <v>39.18</v>
      </c>
      <c r="CP6" s="21">
        <f t="shared" si="10"/>
        <v>38.42</v>
      </c>
      <c r="CQ6" s="21">
        <f t="shared" si="10"/>
        <v>38.67</v>
      </c>
      <c r="CR6" s="21">
        <f t="shared" si="10"/>
        <v>42.56</v>
      </c>
      <c r="CS6" s="21">
        <f t="shared" si="10"/>
        <v>42.47</v>
      </c>
      <c r="CT6" s="21">
        <f t="shared" si="10"/>
        <v>42.4</v>
      </c>
      <c r="CU6" s="21">
        <f t="shared" si="10"/>
        <v>42.28</v>
      </c>
      <c r="CV6" s="21">
        <f t="shared" si="10"/>
        <v>41.06</v>
      </c>
      <c r="CW6" s="20" t="str">
        <f>IF(CW7="","",IF(CW7="-","【-】","【"&amp;SUBSTITUTE(TEXT(CW7,"#,##0.00"),"-","△")&amp;"】"))</f>
        <v>【42.22】</v>
      </c>
      <c r="CX6" s="21">
        <f>IF(CX7="",NA(),CX7)</f>
        <v>85.31</v>
      </c>
      <c r="CY6" s="21">
        <f t="shared" ref="CY6:DG6" si="11">IF(CY7="",NA(),CY7)</f>
        <v>87.81</v>
      </c>
      <c r="CZ6" s="21">
        <f t="shared" si="11"/>
        <v>88.15</v>
      </c>
      <c r="DA6" s="21">
        <f t="shared" si="11"/>
        <v>89.4</v>
      </c>
      <c r="DB6" s="21">
        <f t="shared" si="11"/>
        <v>90.26</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15199</v>
      </c>
      <c r="D7" s="23">
        <v>47</v>
      </c>
      <c r="E7" s="23">
        <v>17</v>
      </c>
      <c r="F7" s="23">
        <v>4</v>
      </c>
      <c r="G7" s="23">
        <v>0</v>
      </c>
      <c r="H7" s="23" t="s">
        <v>98</v>
      </c>
      <c r="I7" s="23" t="s">
        <v>99</v>
      </c>
      <c r="J7" s="23" t="s">
        <v>100</v>
      </c>
      <c r="K7" s="23" t="s">
        <v>101</v>
      </c>
      <c r="L7" s="23" t="s">
        <v>102</v>
      </c>
      <c r="M7" s="23" t="s">
        <v>103</v>
      </c>
      <c r="N7" s="24" t="s">
        <v>104</v>
      </c>
      <c r="O7" s="24" t="s">
        <v>105</v>
      </c>
      <c r="P7" s="24">
        <v>84.3</v>
      </c>
      <c r="Q7" s="24">
        <v>100</v>
      </c>
      <c r="R7" s="24">
        <v>2967</v>
      </c>
      <c r="S7" s="24">
        <v>2259</v>
      </c>
      <c r="T7" s="24">
        <v>105.62</v>
      </c>
      <c r="U7" s="24">
        <v>21.39</v>
      </c>
      <c r="V7" s="24">
        <v>1858</v>
      </c>
      <c r="W7" s="24">
        <v>1.34</v>
      </c>
      <c r="X7" s="24">
        <v>1386.57</v>
      </c>
      <c r="Y7" s="24">
        <v>49.15</v>
      </c>
      <c r="Z7" s="24">
        <v>49.18</v>
      </c>
      <c r="AA7" s="24">
        <v>48.01</v>
      </c>
      <c r="AB7" s="24">
        <v>48.44</v>
      </c>
      <c r="AC7" s="24">
        <v>46.78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3093.06</v>
      </c>
      <c r="BK7" s="24">
        <v>1194.1500000000001</v>
      </c>
      <c r="BL7" s="24">
        <v>1206.79</v>
      </c>
      <c r="BM7" s="24">
        <v>1258.43</v>
      </c>
      <c r="BN7" s="24">
        <v>1163.75</v>
      </c>
      <c r="BO7" s="24">
        <v>1195.47</v>
      </c>
      <c r="BP7" s="24">
        <v>1182.1099999999999</v>
      </c>
      <c r="BQ7" s="24">
        <v>33.200000000000003</v>
      </c>
      <c r="BR7" s="24">
        <v>33.46</v>
      </c>
      <c r="BS7" s="24">
        <v>33.090000000000003</v>
      </c>
      <c r="BT7" s="24">
        <v>28.85</v>
      </c>
      <c r="BU7" s="24">
        <v>31.89</v>
      </c>
      <c r="BV7" s="24">
        <v>72.260000000000005</v>
      </c>
      <c r="BW7" s="24">
        <v>71.84</v>
      </c>
      <c r="BX7" s="24">
        <v>73.36</v>
      </c>
      <c r="BY7" s="24">
        <v>72.599999999999994</v>
      </c>
      <c r="BZ7" s="24">
        <v>69.430000000000007</v>
      </c>
      <c r="CA7" s="24">
        <v>73.78</v>
      </c>
      <c r="CB7" s="24">
        <v>427.18</v>
      </c>
      <c r="CC7" s="24">
        <v>432.11</v>
      </c>
      <c r="CD7" s="24">
        <v>449.26</v>
      </c>
      <c r="CE7" s="24">
        <v>516.85</v>
      </c>
      <c r="CF7" s="24">
        <v>470.83</v>
      </c>
      <c r="CG7" s="24">
        <v>230.02</v>
      </c>
      <c r="CH7" s="24">
        <v>228.47</v>
      </c>
      <c r="CI7" s="24">
        <v>224.88</v>
      </c>
      <c r="CJ7" s="24">
        <v>228.64</v>
      </c>
      <c r="CK7" s="24">
        <v>239.46</v>
      </c>
      <c r="CL7" s="24">
        <v>220.62</v>
      </c>
      <c r="CM7" s="24">
        <v>43.1</v>
      </c>
      <c r="CN7" s="24">
        <v>42.97</v>
      </c>
      <c r="CO7" s="24">
        <v>39.18</v>
      </c>
      <c r="CP7" s="24">
        <v>38.42</v>
      </c>
      <c r="CQ7" s="24">
        <v>38.67</v>
      </c>
      <c r="CR7" s="24">
        <v>42.56</v>
      </c>
      <c r="CS7" s="24">
        <v>42.47</v>
      </c>
      <c r="CT7" s="24">
        <v>42.4</v>
      </c>
      <c r="CU7" s="24">
        <v>42.28</v>
      </c>
      <c r="CV7" s="24">
        <v>41.06</v>
      </c>
      <c r="CW7" s="24">
        <v>42.22</v>
      </c>
      <c r="CX7" s="24">
        <v>85.31</v>
      </c>
      <c r="CY7" s="24">
        <v>87.81</v>
      </c>
      <c r="CZ7" s="24">
        <v>88.15</v>
      </c>
      <c r="DA7" s="24">
        <v>89.4</v>
      </c>
      <c r="DB7" s="24">
        <v>90.26</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学</cp:lastModifiedBy>
  <cp:lastPrinted>2024-02-16T00:20:51Z</cp:lastPrinted>
  <dcterms:created xsi:type="dcterms:W3CDTF">2023-12-12T02:48:51Z</dcterms:created>
  <dcterms:modified xsi:type="dcterms:W3CDTF">2024-03-07T00:55:07Z</dcterms:modified>
  <cp:category/>
</cp:coreProperties>
</file>