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192.168.100.78\総務課\財政係\財政状況\財政状況資料集\R8(R6決算）\20260901【911(金)〆】令和６年度財政状況資料集の作成について（2回目・地方公会計関係）\"/>
    </mc:Choice>
  </mc:AlternateContent>
  <xr:revisionPtr revIDLastSave="0" documentId="13_ncr:1_{C747D8F8-5287-4FC1-979E-61F6AD062A15}" xr6:coauthVersionLast="47" xr6:coauthVersionMax="47" xr10:uidLastSave="{00000000-0000-0000-0000-000000000000}"/>
  <bookViews>
    <workbookView xWindow="-1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Q23" i="12" l="1"/>
  <c r="V23" i="12"/>
  <c r="BG35" i="10"/>
  <c r="BG34" i="10"/>
  <c r="AO35" i="10"/>
  <c r="AO34" i="10"/>
  <c r="W38"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E38" i="10"/>
  <c r="AM38" i="10"/>
  <c r="C38" i="10"/>
  <c r="CO37" i="10"/>
  <c r="BE37" i="10"/>
  <c r="AM37" i="10"/>
  <c r="C37" i="10"/>
  <c r="CO36" i="10"/>
  <c r="BE36" i="10"/>
  <c r="AM36" i="10"/>
  <c r="C36" i="10"/>
  <c r="CO35" i="10"/>
  <c r="BW34" i="10"/>
  <c r="BW35" i="10" s="1"/>
  <c r="BW36" i="10" s="1"/>
  <c r="BW37" i="10" s="1"/>
  <c r="BW38" i="10" s="1"/>
  <c r="C34" i="10"/>
  <c r="C35" i="10" s="1"/>
  <c r="CO34" i="10" l="1"/>
  <c r="U34" i="10"/>
  <c r="U35" i="10" s="1"/>
  <c r="U36" i="10" s="1"/>
  <c r="U37" i="10" s="1"/>
  <c r="U38"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BE34" i="10" l="1"/>
  <c r="BE35" i="10" s="1"/>
</calcChain>
</file>

<file path=xl/sharedStrings.xml><?xml version="1.0" encoding="utf-8"?>
<sst xmlns="http://schemas.openxmlformats.org/spreadsheetml/2006/main" count="1110" uniqueCount="574">
  <si>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</si>
  <si>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</si>
  <si>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</si>
  <si>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</si>
  <si>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</si>
  <si>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</si>
  <si>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</si>
  <si>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</si>
  <si>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</si>
  <si>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</si>
  <si>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</si>
  <si>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</si>
  <si>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</si>
  <si>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</si>
  <si>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</si>
  <si>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</si>
  <si>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</si>
  <si>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</si>
  <si>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</si>
  <si>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</si>
  <si>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</si>
  <si>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</si>
  <si>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</si>
  <si>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</si>
  <si>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</si>
  <si>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</si>
  <si>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</si>
  <si>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</si>
  <si>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</si>
  <si>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</si>
  <si>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</si>
  <si>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</si>
  <si>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</si>
  <si>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</si>
  <si>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</si>
  <si>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</si>
  <si>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</si>
  <si>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</si>
  <si>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</si>
  <si>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</si>
  <si>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</si>
  <si>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</si>
  <si>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</si>
  <si>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</si>
  <si>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</si>
  <si>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</si>
  <si>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</si>
  <si>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</si>
  <si>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</si>
  <si>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</si>
  <si>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</si>
  <si>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</si>
  <si>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</si>
  <si>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</si>
  <si>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</si>
  <si>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</si>
  <si>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</si>
  <si>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</si>
  <si>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</si>
  <si>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</si>
  <si>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</si>
  <si>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</si>
  <si>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</si>
  <si>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</si>
  <si>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</si>
  <si>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</si>
  <si>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</si>
  <si>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</si>
  <si>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</si>
  <si>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</si>
  <si>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</si>
  <si>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</si>
  <si>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</si>
  <si>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</si>
  <si>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</si>
  <si>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</si>
  <si>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</si>
  <si>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</si>
  <si>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</si>
  <si>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北海道</t>
    <phoneticPr fontId="5"/>
  </si>
  <si>
    <t>市町村類型</t>
    <phoneticPr fontId="5"/>
  </si>
  <si>
    <t>Ⅰ－０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</si>
  <si>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</si>
  <si>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</si>
  <si>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</si>
  <si>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</si>
  <si>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</si>
  <si>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</si>
  <si>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</si>
  <si>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</si>
  <si>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</si>
  <si>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</si>
  <si>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</si>
  <si>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</si>
  <si>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利尻富士町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</si>
  <si>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</si>
  <si>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</si>
  <si>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</si>
  <si>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</si>
  <si>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</si>
  <si>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</si>
  <si>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</si>
  <si>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</si>
  <si>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</si>
  <si>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</si>
  <si>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</si>
  <si>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</si>
  <si>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</si>
  <si>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</si>
  <si>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</si>
  <si>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</si>
  <si>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</si>
  <si>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</si>
  <si>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</si>
  <si>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</si>
  <si>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</si>
  <si>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</si>
  <si>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</si>
  <si>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-11.8</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</si>
  <si>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</si>
  <si>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</si>
  <si>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</si>
  <si>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</si>
  <si>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</si>
  <si>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</si>
  <si>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</si>
  <si>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</si>
  <si>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</si>
  <si>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</si>
  <si>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</si>
  <si>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</si>
  <si>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</si>
  <si>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</si>
  <si>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</si>
  <si>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</si>
  <si>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</si>
  <si>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</si>
  <si>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</si>
  <si>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</si>
  <si>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</si>
  <si>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</si>
  <si>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-2.0</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</si>
  <si>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</si>
  <si>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</si>
  <si>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</si>
  <si>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</si>
  <si>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</si>
  <si>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</si>
  <si>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</si>
  <si>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</si>
  <si>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</si>
  <si>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</si>
  <si>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</si>
  <si>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</si>
  <si>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</si>
  <si>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</si>
  <si>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</si>
  <si>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</si>
  <si>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</si>
  <si>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</si>
  <si>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</si>
  <si>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</si>
  <si>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</si>
  <si>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</si>
  <si>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</si>
  <si>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</si>
  <si>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</si>
  <si>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</si>
  <si>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</si>
  <si>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</si>
  <si>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</si>
  <si>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</si>
  <si>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</si>
  <si>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</si>
  <si>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</si>
  <si>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</si>
  <si>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</si>
  <si>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</si>
  <si>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</si>
  <si>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</si>
  <si>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</si>
  <si>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</si>
  <si>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</si>
  <si>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</si>
  <si>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</si>
  <si>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</si>
  <si>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</si>
  <si>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</si>
  <si>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</si>
  <si>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</si>
  <si>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</si>
  <si>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</si>
  <si>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</si>
  <si>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</si>
  <si>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</si>
  <si>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</si>
  <si>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</si>
  <si>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</si>
  <si>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</si>
  <si>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</si>
  <si>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</si>
  <si>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</si>
  <si>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</si>
  <si>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北海道利尻富士町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</si>
  <si>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</si>
  <si>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</si>
  <si>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</si>
  <si>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</si>
  <si>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</si>
  <si>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</si>
  <si>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</si>
  <si>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</si>
  <si>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</si>
  <si>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</si>
  <si>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</si>
  <si>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</si>
  <si>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</si>
  <si>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</si>
  <si>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</si>
  <si>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</si>
  <si>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</si>
  <si>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</si>
  <si>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</si>
  <si>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</si>
  <si>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</si>
  <si>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</si>
  <si>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</si>
  <si>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</si>
  <si>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</si>
  <si>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</si>
  <si>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</si>
  <si>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</si>
  <si>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</si>
  <si>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</si>
  <si>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</si>
  <si>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</si>
  <si>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</si>
  <si>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</si>
  <si>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</si>
  <si>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</si>
  <si>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</si>
  <si>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</si>
  <si>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</si>
  <si>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</si>
  <si>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</si>
  <si>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</si>
  <si>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</si>
  <si>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</si>
  <si>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</si>
  <si>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</si>
  <si>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</si>
  <si>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</si>
  <si>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</si>
  <si>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</si>
  <si>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</si>
  <si>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</si>
  <si>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</si>
  <si>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</si>
  <si>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</si>
  <si>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</si>
  <si>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</si>
  <si>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</si>
  <si>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</si>
  <si>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</si>
  <si>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</si>
  <si>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</si>
  <si>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</si>
  <si>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</si>
  <si>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</si>
  <si>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</si>
  <si>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</si>
  <si>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</si>
  <si>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</si>
  <si>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</si>
  <si>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</si>
  <si>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</si>
  <si>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</si>
  <si>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</si>
  <si>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</si>
  <si>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</si>
  <si>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</si>
  <si>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</si>
  <si>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</si>
  <si>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</si>
  <si>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</si>
  <si>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</si>
  <si>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</si>
  <si>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</si>
  <si>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</si>
  <si>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</si>
  <si>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</si>
  <si>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</si>
  <si>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</si>
  <si>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</si>
  <si>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</si>
  <si>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</si>
  <si>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</si>
  <si>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</si>
  <si>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</si>
  <si>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</si>
  <si>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</si>
  <si>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</si>
  <si>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</si>
  <si>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</si>
  <si>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</si>
  <si>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</si>
  <si>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</si>
  <si>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</si>
  <si>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</si>
  <si>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</si>
  <si>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</si>
  <si>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</si>
  <si>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</si>
  <si>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</si>
  <si>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</si>
  <si>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</si>
  <si>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</si>
  <si>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</si>
  <si>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</si>
  <si>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介護サービス</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</si>
  <si>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</si>
  <si>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</si>
  <si>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</si>
  <si>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</si>
  <si>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</si>
  <si>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</si>
  <si>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</si>
  <si>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病院</t>
    <phoneticPr fontId="5"/>
  </si>
  <si>
    <t>被保険者数(人)</t>
  </si>
  <si>
    <t>　積立金</t>
    <phoneticPr fontId="5"/>
  </si>
  <si>
    <t>　うち臨時財政対策債</t>
    <phoneticPr fontId="5"/>
  </si>
  <si>
    <t>港湾整備</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</si>
  <si>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</si>
  <si>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</si>
  <si>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</si>
  <si>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</si>
  <si>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</si>
  <si>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</si>
  <si>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</si>
  <si>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</si>
  <si>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</si>
  <si>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</si>
  <si>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</si>
  <si>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</si>
  <si>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</si>
  <si>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</si>
  <si>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</si>
  <si>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</si>
  <si>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</si>
  <si>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</si>
  <si>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</si>
  <si>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</si>
  <si>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</si>
  <si>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</si>
  <si>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北海道利尻富士町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</si>
  <si>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</si>
  <si>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</si>
  <si>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</si>
  <si>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</si>
  <si>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</si>
  <si>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</si>
  <si>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</si>
  <si>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</si>
  <si>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</si>
  <si>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</si>
  <si>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</si>
  <si>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</si>
  <si>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</si>
  <si>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</si>
  <si>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</si>
  <si>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</si>
  <si>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</si>
  <si>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</si>
  <si>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</si>
  <si>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</si>
  <si>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利尻富士町歯科施設特別会計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</si>
  <si>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</si>
  <si>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</si>
  <si>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</si>
  <si>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</si>
  <si>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</si>
  <si>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</si>
  <si>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</si>
  <si>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</si>
  <si>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</si>
  <si>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</si>
  <si>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</si>
  <si>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</si>
  <si>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</si>
  <si>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利尻富士町国民健康保険事業特別会計</t>
    <phoneticPr fontId="5"/>
  </si>
  <si>
    <t>利尻富士町後期高齢者医療特別会計</t>
    <phoneticPr fontId="5"/>
  </si>
  <si>
    <t>利尻富士町介護保険事業特別会計</t>
    <phoneticPr fontId="5"/>
  </si>
  <si>
    <t>利尻富士町介護サービス特別会計</t>
    <phoneticPr fontId="5"/>
  </si>
  <si>
    <t>利尻富士町国民健康保険施設特別会計</t>
    <phoneticPr fontId="5"/>
  </si>
  <si>
    <t>利尻富士町簡易水道事業会計</t>
    <phoneticPr fontId="5"/>
  </si>
  <si>
    <t>法適用企業</t>
    <phoneticPr fontId="5"/>
  </si>
  <si>
    <t>利尻富士町下水道事業会計</t>
    <phoneticPr fontId="5"/>
  </si>
  <si>
    <t>利尻富士町港湾整備事業特別会計</t>
    <phoneticPr fontId="5"/>
  </si>
  <si>
    <t>法非適用企業</t>
    <phoneticPr fontId="5"/>
  </si>
  <si>
    <t>利尻富士町温泉事業特別会計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</si>
  <si>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</si>
  <si>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</si>
  <si>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</si>
  <si>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</si>
  <si>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</si>
  <si>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</si>
  <si>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</si>
  <si>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</si>
  <si>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</si>
  <si>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</si>
  <si>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</si>
  <si>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</si>
  <si>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</si>
  <si>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</si>
  <si>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</si>
  <si>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</si>
  <si>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</si>
  <si>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</si>
  <si>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</si>
  <si>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</si>
  <si>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</si>
  <si>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</si>
  <si>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</si>
  <si>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</si>
  <si>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</si>
  <si>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</si>
  <si>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</si>
  <si>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</si>
  <si>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</si>
  <si>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</si>
  <si>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</si>
  <si>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</si>
  <si>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</si>
  <si>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</si>
  <si>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</si>
  <si>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</si>
  <si>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</si>
  <si>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</si>
  <si>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</si>
  <si>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</si>
  <si>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</si>
  <si>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</si>
  <si>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</si>
  <si>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</si>
  <si>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</si>
  <si>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</si>
  <si>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</si>
  <si>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</si>
  <si>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</si>
  <si>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</si>
  <si>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</si>
  <si>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</si>
  <si>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</si>
  <si>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</si>
  <si>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</si>
  <si>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</si>
  <si>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</si>
  <si>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</si>
  <si>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</si>
  <si>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</si>
  <si>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</si>
  <si>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</si>
  <si>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</si>
  <si>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</si>
  <si>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</si>
  <si>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</si>
  <si>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</si>
  <si>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</si>
  <si>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</si>
  <si>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</si>
  <si>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</si>
  <si>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</si>
  <si>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</si>
  <si>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</si>
  <si>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</si>
  <si>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</si>
  <si>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</si>
  <si>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</si>
  <si>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</si>
  <si>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</si>
  <si>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</si>
  <si>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</si>
  <si>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</si>
  <si>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</si>
  <si>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</si>
  <si>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</si>
  <si>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</si>
  <si>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</si>
  <si>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</si>
  <si>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</si>
  <si>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</si>
  <si>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</si>
  <si>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</si>
  <si>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</si>
  <si>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</si>
  <si>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</si>
  <si>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</si>
  <si>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</si>
  <si>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</si>
  <si>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</si>
  <si>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</si>
  <si>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</si>
  <si>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</si>
  <si>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</si>
  <si>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</si>
  <si>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</si>
  <si>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</si>
  <si>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</si>
  <si>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</si>
  <si>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</si>
  <si>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</si>
  <si>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</si>
  <si>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</si>
  <si>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</si>
  <si>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</si>
  <si>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</si>
  <si>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</si>
  <si>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</si>
  <si>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</si>
  <si>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</si>
  <si>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</si>
  <si>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</si>
  <si>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</si>
  <si>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</si>
  <si>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</si>
  <si>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</si>
  <si>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</si>
  <si>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</si>
  <si>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</si>
  <si>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</si>
  <si>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</si>
  <si>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</si>
  <si>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</si>
  <si>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</si>
  <si>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</si>
  <si>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0.31</t>
  </si>
  <si>
    <t>一般会計</t>
  </si>
  <si>
    <t>利尻富士町簡易水道事業会計</t>
  </si>
  <si>
    <t>利尻富士町介護保険事業特別会計</t>
  </si>
  <si>
    <t>利尻富士町下水道事業会計</t>
  </si>
  <si>
    <t>利尻富士町介護サービス特別会計</t>
  </si>
  <si>
    <t>利尻富士町国民健康保険事業特別会計</t>
  </si>
  <si>
    <t>利尻富士町国民健康保険施設特別会計</t>
  </si>
  <si>
    <t>利尻富士町歯科施設特別会計</t>
  </si>
  <si>
    <t>その他会計（赤字）</t>
  </si>
  <si>
    <t>その他会計（黒字）</t>
  </si>
  <si>
    <t>R02</t>
    <phoneticPr fontId="5"/>
  </si>
  <si>
    <t>R03</t>
    <phoneticPr fontId="5"/>
  </si>
  <si>
    <t>R04</t>
    <phoneticPr fontId="5"/>
  </si>
  <si>
    <t>R05</t>
    <phoneticPr fontId="5"/>
  </si>
  <si>
    <t>R06</t>
    <phoneticPr fontId="5"/>
  </si>
  <si>
    <t>株式会社利尻島振興公社</t>
    <phoneticPr fontId="2"/>
  </si>
  <si>
    <t>-</t>
    <phoneticPr fontId="2"/>
  </si>
  <si>
    <t>利尻島国民健康保険病院組合（病院事業）</t>
    <rPh sb="0" eb="3">
      <t>リシリトウ</t>
    </rPh>
    <rPh sb="3" eb="5">
      <t>コクミン</t>
    </rPh>
    <rPh sb="5" eb="7">
      <t>ケンコウ</t>
    </rPh>
    <rPh sb="7" eb="9">
      <t>ホケン</t>
    </rPh>
    <rPh sb="9" eb="11">
      <t>ビョウイン</t>
    </rPh>
    <rPh sb="11" eb="13">
      <t>クミアイ</t>
    </rPh>
    <rPh sb="14" eb="16">
      <t>ビョウイン</t>
    </rPh>
    <rPh sb="16" eb="18">
      <t>ジギョウ</t>
    </rPh>
    <phoneticPr fontId="10"/>
  </si>
  <si>
    <t>利尻島国民健康保険病院組合（訪問看護事業）</t>
    <rPh sb="0" eb="3">
      <t>リシリトウ</t>
    </rPh>
    <rPh sb="3" eb="5">
      <t>コクミン</t>
    </rPh>
    <rPh sb="5" eb="7">
      <t>ケンコウ</t>
    </rPh>
    <rPh sb="7" eb="9">
      <t>ホケン</t>
    </rPh>
    <rPh sb="9" eb="11">
      <t>ビョウイン</t>
    </rPh>
    <rPh sb="11" eb="13">
      <t>クミアイ</t>
    </rPh>
    <rPh sb="14" eb="16">
      <t>ホウモン</t>
    </rPh>
    <rPh sb="16" eb="18">
      <t>カンゴ</t>
    </rPh>
    <rPh sb="18" eb="20">
      <t>ジギョウ</t>
    </rPh>
    <phoneticPr fontId="10"/>
  </si>
  <si>
    <t>利尻郡清掃施設組合</t>
    <rPh sb="0" eb="3">
      <t>リシリグン</t>
    </rPh>
    <rPh sb="3" eb="5">
      <t>セイソウ</t>
    </rPh>
    <rPh sb="5" eb="7">
      <t>シセツ</t>
    </rPh>
    <rPh sb="7" eb="9">
      <t>クミアイ</t>
    </rPh>
    <phoneticPr fontId="10"/>
  </si>
  <si>
    <t>利尻郡学校給食組合</t>
    <rPh sb="0" eb="3">
      <t>リシリグン</t>
    </rPh>
    <rPh sb="3" eb="5">
      <t>ガッコウ</t>
    </rPh>
    <rPh sb="5" eb="7">
      <t>キュウショク</t>
    </rPh>
    <rPh sb="7" eb="9">
      <t>クミアイ</t>
    </rPh>
    <phoneticPr fontId="10"/>
  </si>
  <si>
    <t>利尻礼文消防事務組合</t>
    <rPh sb="0" eb="2">
      <t>リシリ</t>
    </rPh>
    <rPh sb="2" eb="4">
      <t>レブン</t>
    </rPh>
    <rPh sb="4" eb="6">
      <t>ショウボウ</t>
    </rPh>
    <rPh sb="6" eb="8">
      <t>ジム</t>
    </rPh>
    <rPh sb="8" eb="10">
      <t>クミアイ</t>
    </rPh>
    <phoneticPr fontId="10"/>
  </si>
  <si>
    <t>子ども・子育て応援基金</t>
    <rPh sb="0" eb="1">
      <t>コ</t>
    </rPh>
    <rPh sb="4" eb="6">
      <t>コソダ</t>
    </rPh>
    <rPh sb="7" eb="9">
      <t>オウエン</t>
    </rPh>
    <rPh sb="9" eb="11">
      <t>キキン</t>
    </rPh>
    <phoneticPr fontId="2"/>
  </si>
  <si>
    <t>役場庁舎維持補修基金</t>
    <rPh sb="0" eb="4">
      <t>ヤクバチョウシャ</t>
    </rPh>
    <rPh sb="4" eb="6">
      <t>イジ</t>
    </rPh>
    <rPh sb="6" eb="8">
      <t>ホシュウ</t>
    </rPh>
    <rPh sb="8" eb="10">
      <t>キキン</t>
    </rPh>
    <phoneticPr fontId="2"/>
  </si>
  <si>
    <t>社会福祉事業基金</t>
    <rPh sb="0" eb="2">
      <t>シャカイ</t>
    </rPh>
    <rPh sb="2" eb="4">
      <t>フクシ</t>
    </rPh>
    <rPh sb="4" eb="6">
      <t>ジギョウ</t>
    </rPh>
    <rPh sb="6" eb="8">
      <t>キキン</t>
    </rPh>
    <phoneticPr fontId="2"/>
  </si>
  <si>
    <t>ふるさと利尻富士応援基金</t>
    <phoneticPr fontId="2"/>
  </si>
  <si>
    <t>公共施設整備基金</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</si>
  <si>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</si>
  <si>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</si>
  <si>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近年の大型建設事業（施設立替等）により有形固定資産減価償却率は類似団体よりも低い水準であるが、将来負担比率はH30には47.6％まで上昇しており、公債費の償還終了による地方債残高の減少等によりR1には27.6％まで低下している。R3年度以降算定されていない。今後の見通しとしては令和38年までに公共施設の保有面積を30％削減するという目標を掲げ、老朽化した施設の集約化・複合化や除却を進めている。起債額は現在よりも下がっていく見込みであり、公共施設の維持管理に要する経費の減少や、地方債の償還終了により、将来負担比率は算定されない見込み。</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</si>
  <si>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</si>
  <si>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</si>
  <si>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</si>
  <si>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</si>
  <si>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</si>
  <si>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</si>
  <si>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実質公債費率は類似団体に比べ高い水準にあるが、将来負担比率は算定なし。実質公債費率については、近年の大型建設事業による地方債の発行や、交付税措置はあるが償還期限の短い過疎債・辺地債等の発行により高くなっている。今後は若干減少していく見込みである。引き続き現在の数値より増加しないよう適切な財政運営を目指す。</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</si>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</sst>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24D4FF36-D588-486F-9832-25D21F73F42A}"/>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301035</c:v>
                </c:pt>
                <c:pt idx="1">
                  <c:v>277467</c:v>
                </c:pt>
                <c:pt idx="2">
                  <c:v>282256</c:v>
                </c:pt>
                <c:pt idx="3">
                  <c:v>295341</c:v>
                </c:pt>
                <c:pt idx="4">
                  <c:v>292845</c:v>
                </c:pt>
              </c:numCache>
            </c:numRef>
          </c:val>
          <c:smooth val="0"/>
          <c:extLst>
            <c:ext xmlns:c16="http://schemas.microsoft.com/office/drawing/2014/chart" uri="{C3380CC4-5D6E-409C-BE32-E72D297353CC}">
              <c16:uniqueId val="{00000000-DAE4-49AC-B52E-909FAF4A859A}"/>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133824</c:v>
                </c:pt>
                <c:pt idx="1">
                  <c:v>199673</c:v>
                </c:pt>
                <c:pt idx="2">
                  <c:v>291612</c:v>
                </c:pt>
                <c:pt idx="3">
                  <c:v>477041</c:v>
                </c:pt>
                <c:pt idx="4">
                  <c:v>430413</c:v>
                </c:pt>
              </c:numCache>
            </c:numRef>
          </c:val>
          <c:smooth val="0"/>
          <c:extLst>
            <c:ext xmlns:c16="http://schemas.microsoft.com/office/drawing/2014/chart" uri="{C3380CC4-5D6E-409C-BE32-E72D297353CC}">
              <c16:uniqueId val="{00000001-DAE4-49AC-B52E-909FAF4A859A}"/>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1.1100000000000001</c:v>
                </c:pt>
                <c:pt idx="1">
                  <c:v>2.5499999999999998</c:v>
                </c:pt>
                <c:pt idx="2">
                  <c:v>2.4500000000000002</c:v>
                </c:pt>
                <c:pt idx="3">
                  <c:v>6.77</c:v>
                </c:pt>
                <c:pt idx="4">
                  <c:v>5.0599999999999996</c:v>
                </c:pt>
              </c:numCache>
            </c:numRef>
          </c:val>
          <c:extLst>
            <c:ext xmlns:c16="http://schemas.microsoft.com/office/drawing/2014/chart" uri="{C3380CC4-5D6E-409C-BE32-E72D297353CC}">
              <c16:uniqueId val="{00000000-1951-4992-95D7-894048FCB114}"/>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33.47</c:v>
                </c:pt>
                <c:pt idx="1">
                  <c:v>38.67</c:v>
                </c:pt>
                <c:pt idx="2">
                  <c:v>43.93</c:v>
                </c:pt>
                <c:pt idx="3">
                  <c:v>47.13</c:v>
                </c:pt>
                <c:pt idx="4">
                  <c:v>50.71</c:v>
                </c:pt>
              </c:numCache>
            </c:numRef>
          </c:val>
          <c:extLst>
            <c:ext xmlns:c16="http://schemas.microsoft.com/office/drawing/2014/chart" uri="{C3380CC4-5D6E-409C-BE32-E72D297353CC}">
              <c16:uniqueId val="{00000001-1951-4992-95D7-894048FCB114}"/>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-0.31</c:v>
                </c:pt>
                <c:pt idx="1">
                  <c:v>8.1300000000000008</c:v>
                </c:pt>
                <c:pt idx="2">
                  <c:v>4</c:v>
                </c:pt>
                <c:pt idx="3">
                  <c:v>7.28</c:v>
                </c:pt>
                <c:pt idx="4">
                  <c:v>1.49</c:v>
                </c:pt>
              </c:numCache>
            </c:numRef>
          </c:val>
          <c:smooth val="0"/>
          <c:extLst>
            <c:ext xmlns:c16="http://schemas.microsoft.com/office/drawing/2014/chart" uri="{C3380CC4-5D6E-409C-BE32-E72D297353CC}">
              <c16:uniqueId val="{00000002-1951-4992-95D7-894048FCB114}"/>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0.18</c:v>
                </c:pt>
                <c:pt idx="2">
                  <c:v>#N/A</c:v>
                </c:pt>
                <c:pt idx="3">
                  <c:v>0.09</c:v>
                </c:pt>
                <c:pt idx="4">
                  <c:v>#N/A</c:v>
                </c:pt>
                <c:pt idx="5">
                  <c:v>0.09</c:v>
                </c:pt>
                <c:pt idx="6">
                  <c:v>#N/A</c:v>
                </c:pt>
                <c:pt idx="7">
                  <c:v>0.47</c:v>
                </c:pt>
                <c:pt idx="8">
                  <c:v>#N/A</c:v>
                </c:pt>
                <c:pt idx="9">
                  <c:v>0.05</c:v>
                </c:pt>
              </c:numCache>
            </c:numRef>
          </c:val>
          <c:extLst>
            <c:ext xmlns:c16="http://schemas.microsoft.com/office/drawing/2014/chart" uri="{C3380CC4-5D6E-409C-BE32-E72D297353CC}">
              <c16:uniqueId val="{00000000-7570-455D-92C9-59DDC65A8C36}"/>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7570-455D-92C9-59DDC65A8C36}"/>
            </c:ext>
          </c:extLst>
        </c:ser>
        <c:ser>
          <c:idx val="2"/>
          <c:order val="2"/>
          <c:tx>
            <c:strRef>
              <c:f>データシート!$A$29</c:f>
              <c:strCache>
                <c:ptCount val="1"/>
                <c:pt idx="0">
                  <c:v>利尻富士町歯科施設特別会計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0.08</c:v>
                </c:pt>
                <c:pt idx="2">
                  <c:v>#N/A</c:v>
                </c:pt>
                <c:pt idx="3">
                  <c:v>0.03</c:v>
                </c:pt>
                <c:pt idx="4">
                  <c:v>#N/A</c:v>
                </c:pt>
                <c:pt idx="5">
                  <c:v>7.0000000000000007E-2</c:v>
                </c:pt>
                <c:pt idx="6">
                  <c:v>#N/A</c:v>
                </c:pt>
                <c:pt idx="7">
                  <c:v>0.02</c:v>
                </c:pt>
                <c:pt idx="8">
                  <c:v>#N/A</c:v>
                </c:pt>
                <c:pt idx="9">
                  <c:v>0.08</c:v>
                </c:pt>
              </c:numCache>
            </c:numRef>
          </c:val>
          <c:extLst>
            <c:ext xmlns:c16="http://schemas.microsoft.com/office/drawing/2014/chart" uri="{C3380CC4-5D6E-409C-BE32-E72D297353CC}">
              <c16:uniqueId val="{00000002-7570-455D-92C9-59DDC65A8C36}"/>
            </c:ext>
          </c:extLst>
        </c:ser>
        <c:ser>
          <c:idx val="3"/>
          <c:order val="3"/>
          <c:tx>
            <c:strRef>
              <c:f>データシート!$A$30</c:f>
              <c:strCache>
                <c:ptCount val="1"/>
                <c:pt idx="0">
                  <c:v>利尻富士町国民健康保険施設特別会計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0.03</c:v>
                </c:pt>
                <c:pt idx="2">
                  <c:v>#N/A</c:v>
                </c:pt>
                <c:pt idx="3">
                  <c:v>0.06</c:v>
                </c:pt>
                <c:pt idx="4">
                  <c:v>#N/A</c:v>
                </c:pt>
                <c:pt idx="5">
                  <c:v>0.13</c:v>
                </c:pt>
                <c:pt idx="6">
                  <c:v>#N/A</c:v>
                </c:pt>
                <c:pt idx="7">
                  <c:v>0.08</c:v>
                </c:pt>
                <c:pt idx="8">
                  <c:v>#N/A</c:v>
                </c:pt>
                <c:pt idx="9">
                  <c:v>0.09</c:v>
                </c:pt>
              </c:numCache>
            </c:numRef>
          </c:val>
          <c:extLst>
            <c:ext xmlns:c16="http://schemas.microsoft.com/office/drawing/2014/chart" uri="{C3380CC4-5D6E-409C-BE32-E72D297353CC}">
              <c16:uniqueId val="{00000003-7570-455D-92C9-59DDC65A8C36}"/>
            </c:ext>
          </c:extLst>
        </c:ser>
        <c:ser>
          <c:idx val="4"/>
          <c:order val="4"/>
          <c:tx>
            <c:strRef>
              <c:f>データシート!$A$31</c:f>
              <c:strCache>
                <c:ptCount val="1"/>
                <c:pt idx="0">
                  <c:v>利尻富士町国民健康保険事業特別会計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0.26</c:v>
                </c:pt>
                <c:pt idx="2">
                  <c:v>#N/A</c:v>
                </c:pt>
                <c:pt idx="3">
                  <c:v>0.28999999999999998</c:v>
                </c:pt>
                <c:pt idx="4">
                  <c:v>#N/A</c:v>
                </c:pt>
                <c:pt idx="5">
                  <c:v>0.16</c:v>
                </c:pt>
                <c:pt idx="6">
                  <c:v>#N/A</c:v>
                </c:pt>
                <c:pt idx="7">
                  <c:v>0.35</c:v>
                </c:pt>
                <c:pt idx="8">
                  <c:v>#N/A</c:v>
                </c:pt>
                <c:pt idx="9">
                  <c:v>0.19</c:v>
                </c:pt>
              </c:numCache>
            </c:numRef>
          </c:val>
          <c:extLst>
            <c:ext xmlns:c16="http://schemas.microsoft.com/office/drawing/2014/chart" uri="{C3380CC4-5D6E-409C-BE32-E72D297353CC}">
              <c16:uniqueId val="{00000004-7570-455D-92C9-59DDC65A8C36}"/>
            </c:ext>
          </c:extLst>
        </c:ser>
        <c:ser>
          <c:idx val="5"/>
          <c:order val="5"/>
          <c:tx>
            <c:strRef>
              <c:f>データシート!$A$32</c:f>
              <c:strCache>
                <c:ptCount val="1"/>
                <c:pt idx="0">
                  <c:v>利尻富士町介護サービス特別会計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0.04</c:v>
                </c:pt>
                <c:pt idx="2">
                  <c:v>#N/A</c:v>
                </c:pt>
                <c:pt idx="3">
                  <c:v>0.02</c:v>
                </c:pt>
                <c:pt idx="4">
                  <c:v>#N/A</c:v>
                </c:pt>
                <c:pt idx="5">
                  <c:v>0.03</c:v>
                </c:pt>
                <c:pt idx="6">
                  <c:v>#N/A</c:v>
                </c:pt>
                <c:pt idx="7">
                  <c:v>0.19</c:v>
                </c:pt>
                <c:pt idx="8">
                  <c:v>#N/A</c:v>
                </c:pt>
                <c:pt idx="9">
                  <c:v>0.37</c:v>
                </c:pt>
              </c:numCache>
            </c:numRef>
          </c:val>
          <c:extLst>
            <c:ext xmlns:c16="http://schemas.microsoft.com/office/drawing/2014/chart" uri="{C3380CC4-5D6E-409C-BE32-E72D297353CC}">
              <c16:uniqueId val="{00000005-7570-455D-92C9-59DDC65A8C36}"/>
            </c:ext>
          </c:extLst>
        </c:ser>
        <c:ser>
          <c:idx val="6"/>
          <c:order val="6"/>
          <c:tx>
            <c:strRef>
              <c:f>データシート!$A$33</c:f>
              <c:strCache>
                <c:ptCount val="1"/>
                <c:pt idx="0">
                  <c:v>利尻富士町下水道事業会計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0</c:v>
                </c:pt>
                <c:pt idx="3">
                  <c:v>0</c:v>
                </c:pt>
                <c:pt idx="4">
                  <c:v>0</c:v>
                </c:pt>
                <c:pt idx="5">
                  <c:v>0</c:v>
                </c:pt>
                <c:pt idx="6">
                  <c:v>0</c:v>
                </c:pt>
                <c:pt idx="7">
                  <c:v>0</c:v>
                </c:pt>
                <c:pt idx="8">
                  <c:v>#N/A</c:v>
                </c:pt>
                <c:pt idx="9">
                  <c:v>0.49</c:v>
                </c:pt>
              </c:numCache>
            </c:numRef>
          </c:val>
          <c:extLst>
            <c:ext xmlns:c16="http://schemas.microsoft.com/office/drawing/2014/chart" uri="{C3380CC4-5D6E-409C-BE32-E72D297353CC}">
              <c16:uniqueId val="{00000006-7570-455D-92C9-59DDC65A8C36}"/>
            </c:ext>
          </c:extLst>
        </c:ser>
        <c:ser>
          <c:idx val="7"/>
          <c:order val="7"/>
          <c:tx>
            <c:strRef>
              <c:f>データシート!$A$34</c:f>
              <c:strCache>
                <c:ptCount val="1"/>
                <c:pt idx="0">
                  <c:v>利尻富士町介護保険事業特別会計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0.02</c:v>
                </c:pt>
                <c:pt idx="2">
                  <c:v>#N/A</c:v>
                </c:pt>
                <c:pt idx="3">
                  <c:v>0.44</c:v>
                </c:pt>
                <c:pt idx="4">
                  <c:v>#N/A</c:v>
                </c:pt>
                <c:pt idx="5">
                  <c:v>0.46</c:v>
                </c:pt>
                <c:pt idx="6">
                  <c:v>#N/A</c:v>
                </c:pt>
                <c:pt idx="7">
                  <c:v>0.94</c:v>
                </c:pt>
                <c:pt idx="8">
                  <c:v>#N/A</c:v>
                </c:pt>
                <c:pt idx="9">
                  <c:v>0.64</c:v>
                </c:pt>
              </c:numCache>
            </c:numRef>
          </c:val>
          <c:extLst>
            <c:ext xmlns:c16="http://schemas.microsoft.com/office/drawing/2014/chart" uri="{C3380CC4-5D6E-409C-BE32-E72D297353CC}">
              <c16:uniqueId val="{00000007-7570-455D-92C9-59DDC65A8C36}"/>
            </c:ext>
          </c:extLst>
        </c:ser>
        <c:ser>
          <c:idx val="8"/>
          <c:order val="8"/>
          <c:tx>
            <c:strRef>
              <c:f>データシート!$A$35</c:f>
              <c:strCache>
                <c:ptCount val="1"/>
                <c:pt idx="0">
                  <c:v>利尻富士町簡易水道事業会計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0</c:v>
                </c:pt>
                <c:pt idx="1">
                  <c:v>0</c:v>
                </c:pt>
                <c:pt idx="2">
                  <c:v>0</c:v>
                </c:pt>
                <c:pt idx="3">
                  <c:v>0</c:v>
                </c:pt>
                <c:pt idx="4">
                  <c:v>0</c:v>
                </c:pt>
                <c:pt idx="5">
                  <c:v>0</c:v>
                </c:pt>
                <c:pt idx="6">
                  <c:v>0</c:v>
                </c:pt>
                <c:pt idx="7">
                  <c:v>0</c:v>
                </c:pt>
                <c:pt idx="8">
                  <c:v>#N/A</c:v>
                </c:pt>
                <c:pt idx="9">
                  <c:v>0.9</c:v>
                </c:pt>
              </c:numCache>
            </c:numRef>
          </c:val>
          <c:extLst>
            <c:ext xmlns:c16="http://schemas.microsoft.com/office/drawing/2014/chart" uri="{C3380CC4-5D6E-409C-BE32-E72D297353CC}">
              <c16:uniqueId val="{00000008-7570-455D-92C9-59DDC65A8C36}"/>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1.03</c:v>
                </c:pt>
                <c:pt idx="2">
                  <c:v>#N/A</c:v>
                </c:pt>
                <c:pt idx="3">
                  <c:v>2.5099999999999998</c:v>
                </c:pt>
                <c:pt idx="4">
                  <c:v>#N/A</c:v>
                </c:pt>
                <c:pt idx="5">
                  <c:v>2.38</c:v>
                </c:pt>
                <c:pt idx="6">
                  <c:v>#N/A</c:v>
                </c:pt>
                <c:pt idx="7">
                  <c:v>6.74</c:v>
                </c:pt>
                <c:pt idx="8">
                  <c:v>#N/A</c:v>
                </c:pt>
                <c:pt idx="9">
                  <c:v>4.97</c:v>
                </c:pt>
              </c:numCache>
            </c:numRef>
          </c:val>
          <c:extLst>
            <c:ext xmlns:c16="http://schemas.microsoft.com/office/drawing/2014/chart" uri="{C3380CC4-5D6E-409C-BE32-E72D297353CC}">
              <c16:uniqueId val="{00000009-7570-455D-92C9-59DDC65A8C36}"/>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706</c:v>
                </c:pt>
                <c:pt idx="5">
                  <c:v>648</c:v>
                </c:pt>
                <c:pt idx="8">
                  <c:v>630</c:v>
                </c:pt>
                <c:pt idx="11">
                  <c:v>644</c:v>
                </c:pt>
                <c:pt idx="14">
                  <c:v>632</c:v>
                </c:pt>
              </c:numCache>
            </c:numRef>
          </c:val>
          <c:extLst>
            <c:ext xmlns:c16="http://schemas.microsoft.com/office/drawing/2014/chart" uri="{C3380CC4-5D6E-409C-BE32-E72D297353CC}">
              <c16:uniqueId val="{00000000-A420-48D3-A978-C4DEEF053FAE}"/>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1</c:v>
                </c:pt>
                <c:pt idx="3">
                  <c:v>0</c:v>
                </c:pt>
                <c:pt idx="6">
                  <c:v>0</c:v>
                </c:pt>
                <c:pt idx="9">
                  <c:v>0</c:v>
                </c:pt>
                <c:pt idx="12">
                  <c:v>1</c:v>
                </c:pt>
              </c:numCache>
            </c:numRef>
          </c:val>
          <c:extLst>
            <c:ext xmlns:c16="http://schemas.microsoft.com/office/drawing/2014/chart" uri="{C3380CC4-5D6E-409C-BE32-E72D297353CC}">
              <c16:uniqueId val="{00000001-A420-48D3-A978-C4DEEF053FAE}"/>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12</c:v>
                </c:pt>
                <c:pt idx="3">
                  <c:v>12</c:v>
                </c:pt>
                <c:pt idx="6">
                  <c:v>10</c:v>
                </c:pt>
                <c:pt idx="9">
                  <c:v>10</c:v>
                </c:pt>
                <c:pt idx="12">
                  <c:v>0</c:v>
                </c:pt>
              </c:numCache>
            </c:numRef>
          </c:val>
          <c:extLst>
            <c:ext xmlns:c16="http://schemas.microsoft.com/office/drawing/2014/chart" uri="{C3380CC4-5D6E-409C-BE32-E72D297353CC}">
              <c16:uniqueId val="{00000002-A420-48D3-A978-C4DEEF053FAE}"/>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37</c:v>
                </c:pt>
                <c:pt idx="3">
                  <c:v>38</c:v>
                </c:pt>
                <c:pt idx="6">
                  <c:v>36</c:v>
                </c:pt>
                <c:pt idx="9">
                  <c:v>36</c:v>
                </c:pt>
                <c:pt idx="12">
                  <c:v>36</c:v>
                </c:pt>
              </c:numCache>
            </c:numRef>
          </c:val>
          <c:extLst>
            <c:ext xmlns:c16="http://schemas.microsoft.com/office/drawing/2014/chart" uri="{C3380CC4-5D6E-409C-BE32-E72D297353CC}">
              <c16:uniqueId val="{00000003-A420-48D3-A978-C4DEEF053FAE}"/>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125</c:v>
                </c:pt>
                <c:pt idx="3">
                  <c:v>123</c:v>
                </c:pt>
                <c:pt idx="6">
                  <c:v>137</c:v>
                </c:pt>
                <c:pt idx="9">
                  <c:v>188</c:v>
                </c:pt>
                <c:pt idx="12">
                  <c:v>223</c:v>
                </c:pt>
              </c:numCache>
            </c:numRef>
          </c:val>
          <c:extLst>
            <c:ext xmlns:c16="http://schemas.microsoft.com/office/drawing/2014/chart" uri="{C3380CC4-5D6E-409C-BE32-E72D297353CC}">
              <c16:uniqueId val="{00000004-A420-48D3-A978-C4DEEF053FAE}"/>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420-48D3-A978-C4DEEF053FAE}"/>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A420-48D3-A978-C4DEEF053FAE}"/>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809</c:v>
                </c:pt>
                <c:pt idx="3">
                  <c:v>784</c:v>
                </c:pt>
                <c:pt idx="6">
                  <c:v>718</c:v>
                </c:pt>
                <c:pt idx="9">
                  <c:v>646</c:v>
                </c:pt>
                <c:pt idx="12">
                  <c:v>610</c:v>
                </c:pt>
              </c:numCache>
            </c:numRef>
          </c:val>
          <c:extLst>
            <c:ext xmlns:c16="http://schemas.microsoft.com/office/drawing/2014/chart" uri="{C3380CC4-5D6E-409C-BE32-E72D297353CC}">
              <c16:uniqueId val="{00000007-A420-48D3-A978-C4DEEF053FAE}"/>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278</c:v>
                </c:pt>
                <c:pt idx="2">
                  <c:v>#N/A</c:v>
                </c:pt>
                <c:pt idx="3">
                  <c:v>#N/A</c:v>
                </c:pt>
                <c:pt idx="4">
                  <c:v>309</c:v>
                </c:pt>
                <c:pt idx="5">
                  <c:v>#N/A</c:v>
                </c:pt>
                <c:pt idx="6">
                  <c:v>#N/A</c:v>
                </c:pt>
                <c:pt idx="7">
                  <c:v>271</c:v>
                </c:pt>
                <c:pt idx="8">
                  <c:v>#N/A</c:v>
                </c:pt>
                <c:pt idx="9">
                  <c:v>#N/A</c:v>
                </c:pt>
                <c:pt idx="10">
                  <c:v>236</c:v>
                </c:pt>
                <c:pt idx="11">
                  <c:v>#N/A</c:v>
                </c:pt>
                <c:pt idx="12">
                  <c:v>#N/A</c:v>
                </c:pt>
                <c:pt idx="13">
                  <c:v>238</c:v>
                </c:pt>
                <c:pt idx="14">
                  <c:v>#N/A</c:v>
                </c:pt>
              </c:numCache>
            </c:numRef>
          </c:val>
          <c:smooth val="0"/>
          <c:extLst>
            <c:ext xmlns:c16="http://schemas.microsoft.com/office/drawing/2014/chart" uri="{C3380CC4-5D6E-409C-BE32-E72D297353CC}">
              <c16:uniqueId val="{00000008-A420-48D3-A978-C4DEEF053FAE}"/>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5616</c:v>
                </c:pt>
                <c:pt idx="5">
                  <c:v>5255</c:v>
                </c:pt>
                <c:pt idx="8">
                  <c:v>4912</c:v>
                </c:pt>
                <c:pt idx="11">
                  <c:v>5292</c:v>
                </c:pt>
                <c:pt idx="14">
                  <c:v>5006</c:v>
                </c:pt>
              </c:numCache>
            </c:numRef>
          </c:val>
          <c:extLst>
            <c:ext xmlns:c16="http://schemas.microsoft.com/office/drawing/2014/chart" uri="{C3380CC4-5D6E-409C-BE32-E72D297353CC}">
              <c16:uniqueId val="{00000000-F156-4939-8EAB-871D33EA8AD7}"/>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472</c:v>
                </c:pt>
                <c:pt idx="5">
                  <c:v>430</c:v>
                </c:pt>
                <c:pt idx="8">
                  <c:v>428</c:v>
                </c:pt>
                <c:pt idx="11">
                  <c:v>453</c:v>
                </c:pt>
                <c:pt idx="14">
                  <c:v>507</c:v>
                </c:pt>
              </c:numCache>
            </c:numRef>
          </c:val>
          <c:extLst>
            <c:ext xmlns:c16="http://schemas.microsoft.com/office/drawing/2014/chart" uri="{C3380CC4-5D6E-409C-BE32-E72D297353CC}">
              <c16:uniqueId val="{00000001-F156-4939-8EAB-871D33EA8AD7}"/>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2622</c:v>
                </c:pt>
                <c:pt idx="5">
                  <c:v>2966</c:v>
                </c:pt>
                <c:pt idx="8">
                  <c:v>3317</c:v>
                </c:pt>
                <c:pt idx="11">
                  <c:v>3468</c:v>
                </c:pt>
                <c:pt idx="14">
                  <c:v>3705</c:v>
                </c:pt>
              </c:numCache>
            </c:numRef>
          </c:val>
          <c:extLst>
            <c:ext xmlns:c16="http://schemas.microsoft.com/office/drawing/2014/chart" uri="{C3380CC4-5D6E-409C-BE32-E72D297353CC}">
              <c16:uniqueId val="{00000002-F156-4939-8EAB-871D33EA8AD7}"/>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4</c:v>
                </c:pt>
              </c:numCache>
            </c:numRef>
          </c:val>
          <c:extLst>
            <c:ext xmlns:c16="http://schemas.microsoft.com/office/drawing/2014/chart" uri="{C3380CC4-5D6E-409C-BE32-E72D297353CC}">
              <c16:uniqueId val="{00000003-F156-4939-8EAB-871D33EA8AD7}"/>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F156-4939-8EAB-871D33EA8AD7}"/>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156-4939-8EAB-871D33EA8AD7}"/>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456</c:v>
                </c:pt>
                <c:pt idx="3">
                  <c:v>450</c:v>
                </c:pt>
                <c:pt idx="6">
                  <c:v>430</c:v>
                </c:pt>
                <c:pt idx="9">
                  <c:v>450</c:v>
                </c:pt>
                <c:pt idx="12">
                  <c:v>491</c:v>
                </c:pt>
              </c:numCache>
            </c:numRef>
          </c:val>
          <c:extLst>
            <c:ext xmlns:c16="http://schemas.microsoft.com/office/drawing/2014/chart" uri="{C3380CC4-5D6E-409C-BE32-E72D297353CC}">
              <c16:uniqueId val="{00000006-F156-4939-8EAB-871D33EA8AD7}"/>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336</c:v>
                </c:pt>
                <c:pt idx="3">
                  <c:v>310</c:v>
                </c:pt>
                <c:pt idx="6">
                  <c:v>285</c:v>
                </c:pt>
                <c:pt idx="9">
                  <c:v>246</c:v>
                </c:pt>
                <c:pt idx="12">
                  <c:v>224</c:v>
                </c:pt>
              </c:numCache>
            </c:numRef>
          </c:val>
          <c:extLst>
            <c:ext xmlns:c16="http://schemas.microsoft.com/office/drawing/2014/chart" uri="{C3380CC4-5D6E-409C-BE32-E72D297353CC}">
              <c16:uniqueId val="{00000007-F156-4939-8EAB-871D33EA8AD7}"/>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1789</c:v>
                </c:pt>
                <c:pt idx="3">
                  <c:v>1751</c:v>
                </c:pt>
                <c:pt idx="6">
                  <c:v>1739</c:v>
                </c:pt>
                <c:pt idx="9">
                  <c:v>1718</c:v>
                </c:pt>
                <c:pt idx="12">
                  <c:v>1908</c:v>
                </c:pt>
              </c:numCache>
            </c:numRef>
          </c:val>
          <c:extLst>
            <c:ext xmlns:c16="http://schemas.microsoft.com/office/drawing/2014/chart" uri="{C3380CC4-5D6E-409C-BE32-E72D297353CC}">
              <c16:uniqueId val="{00000008-F156-4939-8EAB-871D33EA8AD7}"/>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32</c:v>
                </c:pt>
                <c:pt idx="3">
                  <c:v>21</c:v>
                </c:pt>
                <c:pt idx="6">
                  <c:v>10</c:v>
                </c:pt>
                <c:pt idx="9">
                  <c:v>0</c:v>
                </c:pt>
                <c:pt idx="12">
                  <c:v>0</c:v>
                </c:pt>
              </c:numCache>
            </c:numRef>
          </c:val>
          <c:extLst>
            <c:ext xmlns:c16="http://schemas.microsoft.com/office/drawing/2014/chart" uri="{C3380CC4-5D6E-409C-BE32-E72D297353CC}">
              <c16:uniqueId val="{00000009-F156-4939-8EAB-871D33EA8AD7}"/>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6324</c:v>
                </c:pt>
                <c:pt idx="3">
                  <c:v>5956</c:v>
                </c:pt>
                <c:pt idx="6">
                  <c:v>5656</c:v>
                </c:pt>
                <c:pt idx="9">
                  <c:v>5817</c:v>
                </c:pt>
                <c:pt idx="12">
                  <c:v>5747</c:v>
                </c:pt>
              </c:numCache>
            </c:numRef>
          </c:val>
          <c:extLst>
            <c:ext xmlns:c16="http://schemas.microsoft.com/office/drawing/2014/chart" uri="{C3380CC4-5D6E-409C-BE32-E72D297353CC}">
              <c16:uniqueId val="{0000000A-F156-4939-8EAB-871D33EA8AD7}"/>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226</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F156-4939-8EAB-871D33EA8AD7}"/>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1105</c:v>
                </c:pt>
                <c:pt idx="1">
                  <c:v>1180</c:v>
                </c:pt>
                <c:pt idx="2">
                  <c:v>1260</c:v>
                </c:pt>
              </c:numCache>
            </c:numRef>
          </c:val>
          <c:extLst>
            <c:ext xmlns:c16="http://schemas.microsoft.com/office/drawing/2014/chart" uri="{C3380CC4-5D6E-409C-BE32-E72D297353CC}">
              <c16:uniqueId val="{00000000-62DD-4465-AD73-B775D1DE2BF0}"/>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834</c:v>
                </c:pt>
                <c:pt idx="1">
                  <c:v>842</c:v>
                </c:pt>
                <c:pt idx="2">
                  <c:v>852</c:v>
                </c:pt>
              </c:numCache>
            </c:numRef>
          </c:val>
          <c:extLst>
            <c:ext xmlns:c16="http://schemas.microsoft.com/office/drawing/2014/chart" uri="{C3380CC4-5D6E-409C-BE32-E72D297353CC}">
              <c16:uniqueId val="{00000001-62DD-4465-AD73-B775D1DE2BF0}"/>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1336</c:v>
                </c:pt>
                <c:pt idx="1">
                  <c:v>1396</c:v>
                </c:pt>
                <c:pt idx="2">
                  <c:v>1536</c:v>
                </c:pt>
              </c:numCache>
            </c:numRef>
          </c:val>
          <c:extLst>
            <c:ext xmlns:c16="http://schemas.microsoft.com/office/drawing/2014/chart" uri="{C3380CC4-5D6E-409C-BE32-E72D297353CC}">
              <c16:uniqueId val="{00000002-62DD-4465-AD73-B775D1DE2BF0}"/>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{DA94BF99-515C-4790-AA99-2F8784164675}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D0BB-4F06-A0D3-304573485BB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{7605837D-404D-417C-896D-A9CDA14C4143}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0BB-4F06-A0D3-304573485BB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{44E0B982-3A90-40EE-90D2-ED501C5343B3}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0BB-4F06-A0D3-304573485BB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{4F3F97A7-C5E6-4F28-AF6B-B3A86B6F5178}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0BB-4F06-A0D3-304573485BB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{E9B8A647-45F9-402B-BDBC-7FFFF9E704F8}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0BB-4F06-A0D3-304573485BB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{A3004AA3-792D-4FE3-B0F3-C15AFC93BC83}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D0BB-4F06-A0D3-304573485BB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{E96F2AD5-F9CD-46D9-B20D-A3B2F45EC2E6}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D0BB-4F06-A0D3-304573485BB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{CF4E9688-212D-45E3-B588-FB985C90EC21}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D0BB-4F06-A0D3-304573485BB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{B58EBA09-D4A8-4CAB-8430-7F680F907456}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D0BB-4F06-A0D3-304573485BB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52.7</c:v>
                </c:pt>
                <c:pt idx="8">
                  <c:v>54.3</c:v>
                </c:pt>
                <c:pt idx="16">
                  <c:v>56</c:v>
                </c:pt>
                <c:pt idx="24">
                  <c:v>55.9</c:v>
                </c:pt>
                <c:pt idx="32">
                  <c:v>56.8</c:v>
                </c:pt>
              </c:numCache>
            </c:numRef>
          </c:xVal>
          <c:yVal>
            <c:numRef>
              <c:f>公会計指標分析・財政指標組合せ分析表!$BP$51:$DC$51</c:f>
              <c:numCache>
                <c:formatCode>#,##0.0;"▲ "#,##0.0</c:formatCode>
                <c:ptCount val="40"/>
                <c:pt idx="0">
                  <c:v>12</c:v>
                </c:pt>
              </c:numCache>
            </c:numRef>
          </c:yVal>
          <c:smooth val="0"/>
          <c:extLst>
            <c:ext xmlns:c16="http://schemas.microsoft.com/office/drawing/2014/chart" uri="{C3380CC4-5D6E-409C-BE32-E72D297353CC}">
              <c16:uniqueId val="{00000009-D0BB-4F06-A0D3-304573485BBE}"/>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{FEA25617-7B5A-4D60-A370-C04F79F27883}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D0BB-4F06-A0D3-304573485BBE}"/>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{A4743468-8C9F-4186-A07B-2E3825C28737}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0BB-4F06-A0D3-304573485BB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{B0C71245-03F8-40BA-B703-F74EA0C35BBC}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0BB-4F06-A0D3-304573485BB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{35CCE846-89F0-4B96-AB21-B90854AF9E34}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0BB-4F06-A0D3-304573485BB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{ABEDEF63-7E2C-45EF-9031-DD95015BA5B2}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0BB-4F06-A0D3-304573485BB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{C2DF046B-589B-4244-832E-0C650D2E63CC}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D0BB-4F06-A0D3-304573485BB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{AB98D487-0638-4310-ACDC-EE67B9B27BF0}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D0BB-4F06-A0D3-304573485BB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{D7AEC2EF-60AD-4E75-974B-08CA4649C0DA}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D0BB-4F06-A0D3-304573485BB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{9895A70E-92A3-4B98-BE55-5A77BA23D593}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D0BB-4F06-A0D3-304573485BB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62.2</c:v>
                </c:pt>
                <c:pt idx="16">
                  <c:v>63.6</c:v>
                </c:pt>
                <c:pt idx="24">
                  <c:v>65.900000000000006</c:v>
                </c:pt>
                <c:pt idx="32">
                  <c:v>66.599999999999994</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D0BB-4F06-A0D3-304573485BBE}"/>
            </c:ext>
          </c:extLst>
        </c:ser>
        <c:dLbls>
          <c:showLegendKey val="0"/>
          <c:showVal val="1"/>
          <c:showCatName val="0"/>
          <c:showSerName val="0"/>
          <c:showPercent val="0"/>
          <c:showBubbleSize val="0"/>
        </c:dLbls>
        <c:axId val="46179840"/>
        <c:axId val="46181760"/>
      </c:scatterChart>
      <c:valAx>
        <c:axId val="46179840"/>
        <c:scaling>
          <c:orientation val="maxMin"/>
          <c:max val="7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{0A816B59-802D-42F3-97A6-0DA54FDB8410}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8AD1-4CF5-B2EC-884C2970F93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{4FB0A2F2-B96E-4C29-B345-58FD1F4F7763}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AD1-4CF5-B2EC-884C2970F93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{57EC03A8-D1BB-47F5-9921-C874C69AB89B}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AD1-4CF5-B2EC-884C2970F93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{9A30AD5C-FC6B-488A-88E6-64668244C5DD}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AD1-4CF5-B2EC-884C2970F93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{B3ACB98A-F6E9-4D60-9D07-7CE73A956356}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AD1-4CF5-B2EC-884C2970F933}"/>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{45C6B8BA-3E56-40A1-96CF-97CC9289B5F7}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8AD1-4CF5-B2EC-884C2970F933}"/>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{086BA5B8-D194-4DAA-B18D-6DE8CB46A584}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8AD1-4CF5-B2EC-884C2970F933}"/>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{58AF639C-DC5D-410D-977E-C615F1510C13}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8AD1-4CF5-B2EC-884C2970F933}"/>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{16A733CD-93F3-43CE-9A2B-643736C392CC}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8AD1-4CF5-B2EC-884C2970F93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13.9</c:v>
                </c:pt>
                <c:pt idx="8">
                  <c:v>14.3</c:v>
                </c:pt>
                <c:pt idx="16">
                  <c:v>14.6</c:v>
                </c:pt>
                <c:pt idx="24">
                  <c:v>13.7</c:v>
                </c:pt>
                <c:pt idx="32">
                  <c:v>12.8</c:v>
                </c:pt>
              </c:numCache>
            </c:numRef>
          </c:xVal>
          <c:yVal>
            <c:numRef>
              <c:f>公会計指標分析・財政指標組合せ分析表!$BP$73:$DC$73</c:f>
              <c:numCache>
                <c:formatCode>#,##0.0;"▲ "#,##0.0</c:formatCode>
                <c:ptCount val="40"/>
                <c:pt idx="0">
                  <c:v>12</c:v>
                </c:pt>
              </c:numCache>
            </c:numRef>
          </c:yVal>
          <c:smooth val="0"/>
          <c:extLst>
            <c:ext xmlns:c16="http://schemas.microsoft.com/office/drawing/2014/chart" uri="{C3380CC4-5D6E-409C-BE32-E72D297353CC}">
              <c16:uniqueId val="{00000009-8AD1-4CF5-B2EC-884C2970F933}"/>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2.2944134870748676E-2"/>
                  <c:y val="-0.10883124746987306"/>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{4D4EF7FF-1393-46DD-BF28-2D79C0B29906}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8AD1-4CF5-B2EC-884C2970F933}"/>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{F6ACA8C0-CF8B-49D3-889C-200DF8158067}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AD1-4CF5-B2EC-884C2970F93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{EFD78FD7-2CC7-4C99-AB57-E8520F1875C0}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AD1-4CF5-B2EC-884C2970F93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{BA102BCC-33CE-4ABD-8A9D-79BFB39B2B51}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AD1-4CF5-B2EC-884C2970F93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{A2C55001-FD12-4079-BBAC-0BB391CDFB8B}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AD1-4CF5-B2EC-884C2970F933}"/>
                </c:ext>
              </c:extLst>
            </c:dLbl>
            <c:dLbl>
              <c:idx val="8"/>
              <c:layout>
                <c:manualLayout>
                  <c:x val="-4.0196550579402496E-2"/>
                  <c:y val="-8.392383898426406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{3E9C0A87-055F-4845-8CE1-587C165F236F}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8AD1-4CF5-B2EC-884C2970F933}"/>
                </c:ext>
              </c:extLst>
            </c:dLbl>
            <c:dLbl>
              <c:idx val="16"/>
              <c:layout>
                <c:manualLayout>
                  <c:x val="-3.1570342725075584E-2"/>
                  <c:y val="-9.5343402011224404E-3"/>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{1357D7A4-F07F-408D-8D1A-F3F724B7C394}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8AD1-4CF5-B2EC-884C2970F933}"/>
                </c:ext>
              </c:extLst>
            </c:dLbl>
            <c:dLbl>
              <c:idx val="24"/>
              <c:layout>
                <c:manualLayout>
                  <c:x val="-3.1570342725075584E-2"/>
                  <c:y val="-4.7375791745638593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{C75E421C-A7E4-465D-85D7-1FE5C5D583C9}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8AD1-4CF5-B2EC-884C2970F933}"/>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{679468E0-DFAF-4A9F-AD16-68599FF5ACF9}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8AD1-4CF5-B2EC-884C2970F93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7.4</c:v>
                </c:pt>
                <c:pt idx="8">
                  <c:v>7.5</c:v>
                </c:pt>
                <c:pt idx="16">
                  <c:v>7.5</c:v>
                </c:pt>
                <c:pt idx="24">
                  <c:v>7.7</c:v>
                </c:pt>
                <c:pt idx="32">
                  <c:v>8</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8AD1-4CF5-B2EC-884C2970F933}"/>
            </c:ext>
          </c:extLst>
        </c:ser>
        <c:dLbls>
          <c:showLegendKey val="0"/>
          <c:showVal val="1"/>
          <c:showCatName val="0"/>
          <c:showSerName val="0"/>
          <c:showPercent val="0"/>
          <c:showBubbleSize val="0"/>
        </c:dLbls>
        <c:axId val="84219776"/>
        <c:axId val="84234240"/>
      </c:scatterChart>
      <c:valAx>
        <c:axId val="84219776"/>
        <c:scaling>
          <c:orientation val="maxMin"/>
          <c:max val="15"/>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北海道利尻富士町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2,151
2,142
105.62
6,311,286
6,185,515
125,771
2,484,986
5,746,648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離島、過疎、辺地の指定を受けている本町は、年々人口の減少及び高齢化率が上昇傾向にある。また、基幹産業である水産業・観光業の低迷等により税収が伸び悩んでいることから財政基盤が弱く、類似団体を</a:t>
          </a:r>
          <a:r>
            <a:rPr kumimoji="1" lang="en-US" altLang="ja-JP" sz="1100">
              <a:solidFill>
                <a:schemeClr val="dk1"/>
              </a:solidFill>
              <a:effectLst/>
              <a:latin typeface="+mn-lt"/>
              <a:ea typeface="+mn-ea"/>
              <a:cs typeface="+mn-cs"/>
            </a:rPr>
            <a:t>0.06</a:t>
          </a:r>
          <a:r>
            <a:rPr kumimoji="1" lang="ja-JP" altLang="ja-JP" sz="1100">
              <a:solidFill>
                <a:schemeClr val="dk1"/>
              </a:solidFill>
              <a:effectLst/>
              <a:latin typeface="+mn-lt"/>
              <a:ea typeface="+mn-ea"/>
              <a:cs typeface="+mn-cs"/>
            </a:rPr>
            <a:t>ポイント下回っている。今後も行財政改革を着実に実行し、財政構造の改革を進め財政基盤の強化に努める。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109008</xdr:rowOff>
    </xdr:from>
    <xdr:to>
      <xdr:col>23</xdr:col>
      <xdr:colOff>133350</xdr:colOff>
      <xdr:row>44</xdr:row>
      <xdr:rowOff>84667</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281208"/>
          <a:ext cx="0" cy="134725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56744</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0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84667</xdr:rowOff>
    </xdr:from>
    <xdr:to>
      <xdr:col>24</xdr:col>
      <xdr:colOff>12700</xdr:colOff>
      <xdr:row>44</xdr:row>
      <xdr:rowOff>84667</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62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23935</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6024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109008</xdr:rowOff>
    </xdr:from>
    <xdr:to>
      <xdr:col>24</xdr:col>
      <xdr:colOff>12700</xdr:colOff>
      <xdr:row>36</xdr:row>
      <xdr:rowOff>109008</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281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4233</xdr:rowOff>
    </xdr:from>
    <xdr:to>
      <xdr:col>23</xdr:col>
      <xdr:colOff>133350</xdr:colOff>
      <xdr:row>44</xdr:row>
      <xdr:rowOff>4233</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54803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20760</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2216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4233</xdr:rowOff>
    </xdr:from>
    <xdr:to>
      <xdr:col>23</xdr:col>
      <xdr:colOff>184150</xdr:colOff>
      <xdr:row>43</xdr:row>
      <xdr:rowOff>105833</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4233</xdr:rowOff>
    </xdr:from>
    <xdr:to>
      <xdr:col>19</xdr:col>
      <xdr:colOff>133350</xdr:colOff>
      <xdr:row>44</xdr:row>
      <xdr:rowOff>4233</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54803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4233</xdr:rowOff>
    </xdr:from>
    <xdr:to>
      <xdr:col>19</xdr:col>
      <xdr:colOff>184150</xdr:colOff>
      <xdr:row>43</xdr:row>
      <xdr:rowOff>105833</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116010</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1454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4233</xdr:rowOff>
    </xdr:from>
    <xdr:to>
      <xdr:col>15</xdr:col>
      <xdr:colOff>82550</xdr:colOff>
      <xdr:row>44</xdr:row>
      <xdr:rowOff>4233</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54803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155575</xdr:rowOff>
    </xdr:from>
    <xdr:to>
      <xdr:col>15</xdr:col>
      <xdr:colOff>133350</xdr:colOff>
      <xdr:row>43</xdr:row>
      <xdr:rowOff>85725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95902</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125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4233</xdr:rowOff>
    </xdr:from>
    <xdr:to>
      <xdr:col>11</xdr:col>
      <xdr:colOff>31750</xdr:colOff>
      <xdr:row>44</xdr:row>
      <xdr:rowOff>4233</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54803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135467</xdr:rowOff>
    </xdr:from>
    <xdr:to>
      <xdr:col>11</xdr:col>
      <xdr:colOff>82550</xdr:colOff>
      <xdr:row>43</xdr:row>
      <xdr:rowOff>65617</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75794</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105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155575</xdr:rowOff>
    </xdr:from>
    <xdr:to>
      <xdr:col>7</xdr:col>
      <xdr:colOff>31750</xdr:colOff>
      <xdr:row>43</xdr:row>
      <xdr:rowOff>85725</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95902</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125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124883</xdr:rowOff>
    </xdr:from>
    <xdr:to>
      <xdr:col>23</xdr:col>
      <xdr:colOff>184150</xdr:colOff>
      <xdr:row>44</xdr:row>
      <xdr:rowOff>55033</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20760</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393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124883</xdr:rowOff>
    </xdr:from>
    <xdr:to>
      <xdr:col>19</xdr:col>
      <xdr:colOff>184150</xdr:colOff>
      <xdr:row>44</xdr:row>
      <xdr:rowOff>55033</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39810</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5836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124883</xdr:rowOff>
    </xdr:from>
    <xdr:to>
      <xdr:col>15</xdr:col>
      <xdr:colOff>133350</xdr:colOff>
      <xdr:row>44</xdr:row>
      <xdr:rowOff>55033</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39810</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583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124883</xdr:rowOff>
    </xdr:from>
    <xdr:to>
      <xdr:col>11</xdr:col>
      <xdr:colOff>82550</xdr:colOff>
      <xdr:row>44</xdr:row>
      <xdr:rowOff>55033</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39810</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583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124883</xdr:rowOff>
    </xdr:from>
    <xdr:to>
      <xdr:col>7</xdr:col>
      <xdr:colOff>31750</xdr:colOff>
      <xdr:row>44</xdr:row>
      <xdr:rowOff>55033</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39810</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583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[78.4%]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類似団体平均より</a:t>
          </a:r>
          <a:r>
            <a:rPr kumimoji="1" lang="en-US" altLang="ja-JP" sz="1100">
              <a:solidFill>
                <a:schemeClr val="dk1"/>
              </a:solidFill>
              <a:effectLst/>
              <a:latin typeface="+mn-lt"/>
              <a:ea typeface="+mn-ea"/>
              <a:cs typeface="+mn-cs"/>
            </a:rPr>
            <a:t>6.9</a:t>
          </a:r>
          <a:r>
            <a:rPr kumimoji="1" lang="ja-JP" altLang="ja-JP" sz="1100">
              <a:solidFill>
                <a:schemeClr val="dk1"/>
              </a:solidFill>
              <a:effectLst/>
              <a:latin typeface="+mn-lt"/>
              <a:ea typeface="+mn-ea"/>
              <a:cs typeface="+mn-cs"/>
            </a:rPr>
            <a:t>ポイント下回っており、昨年度と比べると</a:t>
          </a:r>
          <a:r>
            <a:rPr kumimoji="1" lang="en-US" altLang="ja-JP" sz="1100">
              <a:solidFill>
                <a:schemeClr val="dk1"/>
              </a:solidFill>
              <a:effectLst/>
              <a:latin typeface="+mn-lt"/>
              <a:ea typeface="+mn-ea"/>
              <a:cs typeface="+mn-cs"/>
            </a:rPr>
            <a:t>0.8</a:t>
          </a:r>
          <a:r>
            <a:rPr kumimoji="1" lang="ja-JP" altLang="ja-JP" sz="1100">
              <a:solidFill>
                <a:schemeClr val="dk1"/>
              </a:solidFill>
              <a:effectLst/>
              <a:latin typeface="+mn-lt"/>
              <a:ea typeface="+mn-ea"/>
              <a:cs typeface="+mn-cs"/>
            </a:rPr>
            <a:t>ポイント経常収支比率が上がっている。原油、物価高騰、景気の低迷等による税収の減少に伴い、経常的一般財源の減少が見込まれ、今後は、普通交付税等の減少も見込まれることから、行財政改革を推進し経常経費の抑制を図っていく。</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113454</xdr:rowOff>
    </xdr:from>
    <xdr:to>
      <xdr:col>23</xdr:col>
      <xdr:colOff>133350</xdr:colOff>
      <xdr:row>67</xdr:row>
      <xdr:rowOff>96096</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9886104"/>
          <a:ext cx="0" cy="16971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68173</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55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96096</xdr:rowOff>
    </xdr:from>
    <xdr:to>
      <xdr:col>24</xdr:col>
      <xdr:colOff>12700</xdr:colOff>
      <xdr:row>67</xdr:row>
      <xdr:rowOff>96096</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58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28381</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629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113454</xdr:rowOff>
    </xdr:from>
    <xdr:to>
      <xdr:col>24</xdr:col>
      <xdr:colOff>12700</xdr:colOff>
      <xdr:row>57</xdr:row>
      <xdr:rowOff>113454</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98861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68580</xdr:rowOff>
    </xdr:from>
    <xdr:to>
      <xdr:col>23</xdr:col>
      <xdr:colOff>133350</xdr:colOff>
      <xdr:row>62</xdr:row>
      <xdr:rowOff>100754</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114800" y="10698480"/>
          <a:ext cx="8382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128075</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9294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155998</xdr:rowOff>
    </xdr:from>
    <xdr:to>
      <xdr:col>23</xdr:col>
      <xdr:colOff>184150</xdr:colOff>
      <xdr:row>64</xdr:row>
      <xdr:rowOff>86148</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957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64558</xdr:rowOff>
    </xdr:from>
    <xdr:to>
      <xdr:col>19</xdr:col>
      <xdr:colOff>133350</xdr:colOff>
      <xdr:row>62</xdr:row>
      <xdr:rowOff>68580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3225800" y="10694458"/>
          <a:ext cx="8890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111760</xdr:rowOff>
    </xdr:from>
    <xdr:to>
      <xdr:col>19</xdr:col>
      <xdr:colOff>184150</xdr:colOff>
      <xdr:row>64</xdr:row>
      <xdr:rowOff>41910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26687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9994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79163</xdr:rowOff>
    </xdr:from>
    <xdr:to>
      <xdr:col>15</xdr:col>
      <xdr:colOff>82550</xdr:colOff>
      <xdr:row>62</xdr:row>
      <xdr:rowOff>64558</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0537613"/>
          <a:ext cx="889000" cy="156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63500</xdr:rowOff>
    </xdr:from>
    <xdr:to>
      <xdr:col>15</xdr:col>
      <xdr:colOff>133350</xdr:colOff>
      <xdr:row>63</xdr:row>
      <xdr:rowOff>165100</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149877</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95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79163</xdr:rowOff>
    </xdr:from>
    <xdr:to>
      <xdr:col>11</xdr:col>
      <xdr:colOff>31750</xdr:colOff>
      <xdr:row>63</xdr:row>
      <xdr:rowOff>9737</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0537613"/>
          <a:ext cx="889000" cy="273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90170</xdr:rowOff>
    </xdr:from>
    <xdr:to>
      <xdr:col>11</xdr:col>
      <xdr:colOff>82550</xdr:colOff>
      <xdr:row>63</xdr:row>
      <xdr:rowOff>20320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5097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806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111760</xdr:rowOff>
    </xdr:from>
    <xdr:to>
      <xdr:col>7</xdr:col>
      <xdr:colOff>31750</xdr:colOff>
      <xdr:row>64</xdr:row>
      <xdr:rowOff>41910</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26687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999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49954</xdr:rowOff>
    </xdr:from>
    <xdr:to>
      <xdr:col>23</xdr:col>
      <xdr:colOff>184150</xdr:colOff>
      <xdr:row>62</xdr:row>
      <xdr:rowOff>151554</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0679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66481</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05249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17780</xdr:rowOff>
    </xdr:from>
    <xdr:to>
      <xdr:col>19</xdr:col>
      <xdr:colOff>184150</xdr:colOff>
      <xdr:row>62</xdr:row>
      <xdr:rowOff>119380</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0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129557</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0416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13758</xdr:rowOff>
    </xdr:from>
    <xdr:to>
      <xdr:col>15</xdr:col>
      <xdr:colOff>133350</xdr:colOff>
      <xdr:row>62</xdr:row>
      <xdr:rowOff>115358</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0643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125535</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0412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28363</xdr:rowOff>
    </xdr:from>
    <xdr:to>
      <xdr:col>11</xdr:col>
      <xdr:colOff>82550</xdr:colOff>
      <xdr:row>61</xdr:row>
      <xdr:rowOff>129963</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486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140140</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0255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130387</xdr:rowOff>
    </xdr:from>
    <xdr:to>
      <xdr:col>7</xdr:col>
      <xdr:colOff>31750</xdr:colOff>
      <xdr:row>63</xdr:row>
      <xdr:rowOff>60537</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076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70714</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0529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[738,974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類似団体を上回っているが、主な要因は人件費である。これは主に空港管理及び保育所等を直営で運営していることによるものである。</a:t>
          </a:r>
          <a:endParaRPr lang="ja-JP" altLang="ja-JP" sz="1400">
            <a:effectLst/>
          </a:endParaRPr>
        </a:p>
        <a:p>
          <a:r>
            <a:rPr kumimoji="1" lang="ja-JP" altLang="ja-JP" sz="1100">
              <a:solidFill>
                <a:schemeClr val="dk1"/>
              </a:solidFill>
              <a:effectLst/>
              <a:latin typeface="+mn-lt"/>
              <a:ea typeface="+mn-ea"/>
              <a:cs typeface="+mn-cs"/>
            </a:rPr>
            <a:t>　今後も適正な人員配置及び経常経費の節減等によりコスト削減を図っていく方針である。</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54821</xdr:rowOff>
    </xdr:from>
    <xdr:to>
      <xdr:col>23</xdr:col>
      <xdr:colOff>133350</xdr:colOff>
      <xdr:row>88</xdr:row>
      <xdr:rowOff>126048</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42271"/>
          <a:ext cx="0" cy="127137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98125</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185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2,132,830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126048</xdr:rowOff>
    </xdr:from>
    <xdr:to>
      <xdr:col>24</xdr:col>
      <xdr:colOff>12700</xdr:colOff>
      <xdr:row>88</xdr:row>
      <xdr:rowOff>126048</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21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141198</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85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54821</xdr:rowOff>
    </xdr:from>
    <xdr:to>
      <xdr:col>24</xdr:col>
      <xdr:colOff>12700</xdr:colOff>
      <xdr:row>81</xdr:row>
      <xdr:rowOff>54821</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42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137247</xdr:rowOff>
    </xdr:from>
    <xdr:to>
      <xdr:col>23</xdr:col>
      <xdr:colOff>133350</xdr:colOff>
      <xdr:row>83</xdr:row>
      <xdr:rowOff>22334</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4196147"/>
          <a:ext cx="838200" cy="56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51159</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3938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34632</xdr:rowOff>
    </xdr:from>
    <xdr:to>
      <xdr:col>23</xdr:col>
      <xdr:colOff>184150</xdr:colOff>
      <xdr:row>82</xdr:row>
      <xdr:rowOff>136232</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093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109252</xdr:rowOff>
    </xdr:from>
    <xdr:to>
      <xdr:col>19</xdr:col>
      <xdr:colOff>133350</xdr:colOff>
      <xdr:row>82</xdr:row>
      <xdr:rowOff>137247</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3225800" y="14168152"/>
          <a:ext cx="889000" cy="27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4993</xdr:rowOff>
    </xdr:from>
    <xdr:to>
      <xdr:col>19</xdr:col>
      <xdr:colOff>184150</xdr:colOff>
      <xdr:row>82</xdr:row>
      <xdr:rowOff>106593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4063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116770</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38327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98907</xdr:rowOff>
    </xdr:from>
    <xdr:to>
      <xdr:col>15</xdr:col>
      <xdr:colOff>82550</xdr:colOff>
      <xdr:row>82</xdr:row>
      <xdr:rowOff>109252</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4157807"/>
          <a:ext cx="889000" cy="10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167111</xdr:rowOff>
    </xdr:from>
    <xdr:to>
      <xdr:col>15</xdr:col>
      <xdr:colOff>133350</xdr:colOff>
      <xdr:row>82</xdr:row>
      <xdr:rowOff>97261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405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107438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3823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84179</xdr:rowOff>
    </xdr:from>
    <xdr:to>
      <xdr:col>11</xdr:col>
      <xdr:colOff>31750</xdr:colOff>
      <xdr:row>82</xdr:row>
      <xdr:rowOff>98907</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4143079"/>
          <a:ext cx="889000" cy="14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141692</xdr:rowOff>
    </xdr:from>
    <xdr:to>
      <xdr:col>11</xdr:col>
      <xdr:colOff>82550</xdr:colOff>
      <xdr:row>82</xdr:row>
      <xdr:rowOff>71842</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4029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82019</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3798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127281</xdr:rowOff>
    </xdr:from>
    <xdr:to>
      <xdr:col>7</xdr:col>
      <xdr:colOff>31750</xdr:colOff>
      <xdr:row>82</xdr:row>
      <xdr:rowOff>57431</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4014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67608</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37836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142984</xdr:rowOff>
    </xdr:from>
    <xdr:to>
      <xdr:col>23</xdr:col>
      <xdr:colOff>184150</xdr:colOff>
      <xdr:row>83</xdr:row>
      <xdr:rowOff>73134</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4201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115061</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4173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738,974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86447</xdr:rowOff>
    </xdr:from>
    <xdr:to>
      <xdr:col>19</xdr:col>
      <xdr:colOff>184150</xdr:colOff>
      <xdr:row>83</xdr:row>
      <xdr:rowOff>16597</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4145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1374</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42317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58452</xdr:rowOff>
    </xdr:from>
    <xdr:to>
      <xdr:col>15</xdr:col>
      <xdr:colOff>133350</xdr:colOff>
      <xdr:row>82</xdr:row>
      <xdr:rowOff>160052</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4117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144829</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4203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48107</xdr:rowOff>
    </xdr:from>
    <xdr:to>
      <xdr:col>11</xdr:col>
      <xdr:colOff>82550</xdr:colOff>
      <xdr:row>82</xdr:row>
      <xdr:rowOff>149707</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4107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134484</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41933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33379</xdr:rowOff>
    </xdr:from>
    <xdr:to>
      <xdr:col>7</xdr:col>
      <xdr:colOff>31750</xdr:colOff>
      <xdr:row>82</xdr:row>
      <xdr:rowOff>134979</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4092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119756</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41786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退職不補充の実施等により、類似団体平均を</a:t>
          </a:r>
          <a:r>
            <a:rPr kumimoji="1" lang="en-US" altLang="ja-JP" sz="1100">
              <a:solidFill>
                <a:schemeClr val="dk1"/>
              </a:solidFill>
              <a:effectLst/>
              <a:latin typeface="+mn-lt"/>
              <a:ea typeface="+mn-ea"/>
              <a:cs typeface="+mn-cs"/>
            </a:rPr>
            <a:t>0.4</a:t>
          </a:r>
          <a:r>
            <a:rPr kumimoji="1" lang="ja-JP" altLang="ja-JP" sz="1100">
              <a:solidFill>
                <a:schemeClr val="dk1"/>
              </a:solidFill>
              <a:effectLst/>
              <a:latin typeface="+mn-lt"/>
              <a:ea typeface="+mn-ea"/>
              <a:cs typeface="+mn-cs"/>
            </a:rPr>
            <a:t>ポイント上回っている。</a:t>
          </a:r>
          <a:endParaRPr lang="ja-JP" altLang="ja-JP" sz="1400">
            <a:effectLst/>
          </a:endParaRPr>
        </a:p>
        <a:p>
          <a:r>
            <a:rPr kumimoji="1" lang="ja-JP" altLang="ja-JP" sz="1100">
              <a:solidFill>
                <a:schemeClr val="dk1"/>
              </a:solidFill>
              <a:effectLst/>
              <a:latin typeface="+mn-lt"/>
              <a:ea typeface="+mn-ea"/>
              <a:cs typeface="+mn-cs"/>
            </a:rPr>
            <a:t>今後も給与体系及び職員数の徹底した適正管理に努める。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82</xdr:row>
      <xdr:rowOff>155194</xdr:rowOff>
    </xdr:from>
    <xdr:to>
      <xdr:col>81</xdr:col>
      <xdr:colOff>44450</xdr:colOff>
      <xdr:row>89</xdr:row>
      <xdr:rowOff>79502</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4214094"/>
          <a:ext cx="0" cy="1124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51579</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310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79502</xdr:rowOff>
    </xdr:from>
    <xdr:to>
      <xdr:col>81</xdr:col>
      <xdr:colOff>133350</xdr:colOff>
      <xdr:row>89</xdr:row>
      <xdr:rowOff>79502</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338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81</xdr:row>
      <xdr:rowOff>70121</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957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82</xdr:row>
      <xdr:rowOff>155194</xdr:rowOff>
    </xdr:from>
    <xdr:to>
      <xdr:col>81</xdr:col>
      <xdr:colOff>133350</xdr:colOff>
      <xdr:row>82</xdr:row>
      <xdr:rowOff>155194</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4214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38608</xdr:rowOff>
    </xdr:from>
    <xdr:to>
      <xdr:col>81</xdr:col>
      <xdr:colOff>44450</xdr:colOff>
      <xdr:row>88</xdr:row>
      <xdr:rowOff>48261</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5126208"/>
          <a:ext cx="838200" cy="9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166133</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9108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149606</xdr:rowOff>
    </xdr:from>
    <xdr:to>
      <xdr:col>81</xdr:col>
      <xdr:colOff>95250</xdr:colOff>
      <xdr:row>88</xdr:row>
      <xdr:rowOff>79756</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28956</xdr:rowOff>
    </xdr:from>
    <xdr:to>
      <xdr:col>77</xdr:col>
      <xdr:colOff>44450</xdr:colOff>
      <xdr:row>88</xdr:row>
      <xdr:rowOff>38608</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5290800" y="15116556"/>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87</xdr:row>
      <xdr:rowOff>139954</xdr:rowOff>
    </xdr:from>
    <xdr:to>
      <xdr:col>77</xdr:col>
      <xdr:colOff>95250</xdr:colOff>
      <xdr:row>88</xdr:row>
      <xdr:rowOff>70104</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505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80281</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8249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137668</xdr:rowOff>
    </xdr:from>
    <xdr:to>
      <xdr:col>72</xdr:col>
      <xdr:colOff>203200</xdr:colOff>
      <xdr:row>88</xdr:row>
      <xdr:rowOff>28956</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4401800" y="15053818"/>
          <a:ext cx="889000" cy="62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87</xdr:row>
      <xdr:rowOff>144780</xdr:rowOff>
    </xdr:from>
    <xdr:to>
      <xdr:col>73</xdr:col>
      <xdr:colOff>44450</xdr:colOff>
      <xdr:row>88</xdr:row>
      <xdr:rowOff>74930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506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85107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829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137668</xdr:rowOff>
    </xdr:from>
    <xdr:to>
      <xdr:col>68</xdr:col>
      <xdr:colOff>152400</xdr:colOff>
      <xdr:row>88</xdr:row>
      <xdr:rowOff>4826</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3512800" y="15053818"/>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87</xdr:row>
      <xdr:rowOff>154432</xdr:rowOff>
    </xdr:from>
    <xdr:to>
      <xdr:col>68</xdr:col>
      <xdr:colOff>203200</xdr:colOff>
      <xdr:row>88</xdr:row>
      <xdr:rowOff>84582</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5070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69359</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5156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149606</xdr:rowOff>
    </xdr:from>
    <xdr:to>
      <xdr:col>64</xdr:col>
      <xdr:colOff>152400</xdr:colOff>
      <xdr:row>88</xdr:row>
      <xdr:rowOff>79756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64533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5152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168911</xdr:rowOff>
    </xdr:from>
    <xdr:to>
      <xdr:col>81</xdr:col>
      <xdr:colOff>95250</xdr:colOff>
      <xdr:row>88</xdr:row>
      <xdr:rowOff>99061</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5085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140988</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5057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159258</xdr:rowOff>
    </xdr:from>
    <xdr:to>
      <xdr:col>77</xdr:col>
      <xdr:colOff>95250</xdr:colOff>
      <xdr:row>88</xdr:row>
      <xdr:rowOff>89408</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5075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74185</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51617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149606</xdr:rowOff>
    </xdr:from>
    <xdr:to>
      <xdr:col>73</xdr:col>
      <xdr:colOff>44450</xdr:colOff>
      <xdr:row>88</xdr:row>
      <xdr:rowOff>79756</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5065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64533</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5152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86868</xdr:rowOff>
    </xdr:from>
    <xdr:to>
      <xdr:col>68</xdr:col>
      <xdr:colOff>203200</xdr:colOff>
      <xdr:row>88</xdr:row>
      <xdr:rowOff>17018</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5003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27195</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7718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125476</xdr:rowOff>
    </xdr:from>
    <xdr:to>
      <xdr:col>64</xdr:col>
      <xdr:colOff>152400</xdr:colOff>
      <xdr:row>88</xdr:row>
      <xdr:rowOff>55626</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5041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65803</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810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[26.96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民間委託等の推進を図っているものの、空港管理や保育所等を直営で運営しているため、類似団体と比較すると施設運営に係る人員を多く配置しなければならないため、平均を上回っている。今後も定員管理の適正化を図る。</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1" name="定員管理の状況グラフ枠">
          <a:extLst>
            <a:ext uri="{FF2B5EF4-FFF2-40B4-BE49-F238E27FC236}">
              <a16:creationId xmlns:a16="http://schemas.microsoft.com/office/drawing/2014/main" id="{00000000-0008-0000-0300-000037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139340</xdr:rowOff>
    </xdr:from>
    <xdr:to>
      <xdr:col>81</xdr:col>
      <xdr:colOff>44450</xdr:colOff>
      <xdr:row>67</xdr:row>
      <xdr:rowOff>114798</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flipV="1">
          <a:off x="17018000" y="10254890"/>
          <a:ext cx="0" cy="13470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86875</xdr:rowOff>
    </xdr:from>
    <xdr:ext cx="762000" cy="259045"/>
    <xdr:sp macro="" textlink="">
      <xdr:nvSpPr>
        <xdr:cNvPr id="313" name="定員管理の状況最小値テキスト">
          <a:extLst>
            <a:ext uri="{FF2B5EF4-FFF2-40B4-BE49-F238E27FC236}">
              <a16:creationId xmlns:a16="http://schemas.microsoft.com/office/drawing/2014/main" id="{00000000-0008-0000-0300-000039010000}"/>
            </a:ext>
          </a:extLst>
        </xdr:cNvPr>
        <xdr:cNvSpPr txBox="1"/>
      </xdr:nvSpPr>
      <xdr:spPr>
        <a:xfrm>
          <a:off x="17106900" y="11574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114798</xdr:rowOff>
    </xdr:from>
    <xdr:to>
      <xdr:col>81</xdr:col>
      <xdr:colOff>133350</xdr:colOff>
      <xdr:row>67</xdr:row>
      <xdr:rowOff>114798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1601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54267</xdr:rowOff>
    </xdr:from>
    <xdr:ext cx="762000" cy="259045"/>
    <xdr:sp macro="" textlink="">
      <xdr:nvSpPr>
        <xdr:cNvPr id="315" name="定員管理の状況最大値テキスト">
          <a:extLst>
            <a:ext uri="{FF2B5EF4-FFF2-40B4-BE49-F238E27FC236}">
              <a16:creationId xmlns:a16="http://schemas.microsoft.com/office/drawing/2014/main" id="{00000000-0008-0000-0300-00003B010000}"/>
            </a:ext>
          </a:extLst>
        </xdr:cNvPr>
        <xdr:cNvSpPr txBox="1"/>
      </xdr:nvSpPr>
      <xdr:spPr>
        <a:xfrm>
          <a:off x="17106900" y="9998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139340</xdr:rowOff>
    </xdr:from>
    <xdr:to>
      <xdr:col>81</xdr:col>
      <xdr:colOff>133350</xdr:colOff>
      <xdr:row>59</xdr:row>
      <xdr:rowOff>139340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0254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74337</xdr:rowOff>
    </xdr:from>
    <xdr:to>
      <xdr:col>81</xdr:col>
      <xdr:colOff>44450</xdr:colOff>
      <xdr:row>61</xdr:row>
      <xdr:rowOff>91229</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6179800" y="10532787"/>
          <a:ext cx="838200" cy="16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167075</xdr:rowOff>
    </xdr:from>
    <xdr:ext cx="762000" cy="259045"/>
    <xdr:sp macro="" textlink="">
      <xdr:nvSpPr>
        <xdr:cNvPr id="318" name="定員管理の状況平均値テキスト">
          <a:extLst>
            <a:ext uri="{FF2B5EF4-FFF2-40B4-BE49-F238E27FC236}">
              <a16:creationId xmlns:a16="http://schemas.microsoft.com/office/drawing/2014/main" id="{00000000-0008-0000-0300-00003E010000}"/>
            </a:ext>
          </a:extLst>
        </xdr:cNvPr>
        <xdr:cNvSpPr txBox="1"/>
      </xdr:nvSpPr>
      <xdr:spPr>
        <a:xfrm>
          <a:off x="17106900" y="102826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150548</xdr:rowOff>
    </xdr:from>
    <xdr:to>
      <xdr:col>81</xdr:col>
      <xdr:colOff>95250</xdr:colOff>
      <xdr:row>61</xdr:row>
      <xdr:rowOff>80698</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967200" y="1043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91229</xdr:rowOff>
    </xdr:from>
    <xdr:to>
      <xdr:col>77</xdr:col>
      <xdr:colOff>44450</xdr:colOff>
      <xdr:row>61</xdr:row>
      <xdr:rowOff>119782</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flipV="1">
          <a:off x="15290800" y="10549679"/>
          <a:ext cx="889000" cy="28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140494</xdr:rowOff>
    </xdr:from>
    <xdr:to>
      <xdr:col>77</xdr:col>
      <xdr:colOff>95250</xdr:colOff>
      <xdr:row>61</xdr:row>
      <xdr:rowOff>70644</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129000" y="1042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80821</xdr:rowOff>
    </xdr:from>
    <xdr:ext cx="7366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5798800" y="101963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109728</xdr:rowOff>
    </xdr:from>
    <xdr:to>
      <xdr:col>72</xdr:col>
      <xdr:colOff>203200</xdr:colOff>
      <xdr:row>61</xdr:row>
      <xdr:rowOff>119782</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4401800" y="10568178"/>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132652</xdr:rowOff>
    </xdr:from>
    <xdr:to>
      <xdr:col>73</xdr:col>
      <xdr:colOff>44450</xdr:colOff>
      <xdr:row>61</xdr:row>
      <xdr:rowOff>62802</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5240000" y="10419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72979</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909800" y="10188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96456</xdr:rowOff>
    </xdr:from>
    <xdr:to>
      <xdr:col>68</xdr:col>
      <xdr:colOff>152400</xdr:colOff>
      <xdr:row>61</xdr:row>
      <xdr:rowOff>109728</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3512800" y="10554906"/>
          <a:ext cx="889000" cy="13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118173</xdr:rowOff>
    </xdr:from>
    <xdr:to>
      <xdr:col>68</xdr:col>
      <xdr:colOff>203200</xdr:colOff>
      <xdr:row>61</xdr:row>
      <xdr:rowOff>48323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4351000" y="10405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58500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020800" y="10174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110331</xdr:rowOff>
    </xdr:from>
    <xdr:to>
      <xdr:col>64</xdr:col>
      <xdr:colOff>152400</xdr:colOff>
      <xdr:row>61</xdr:row>
      <xdr:rowOff>40481</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3462000" y="10397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50658</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3131800" y="10166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23537</xdr:rowOff>
    </xdr:from>
    <xdr:to>
      <xdr:col>81</xdr:col>
      <xdr:colOff>95250</xdr:colOff>
      <xdr:row>61</xdr:row>
      <xdr:rowOff>125137</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967200" y="10481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167064</xdr:rowOff>
    </xdr:from>
    <xdr:ext cx="762000" cy="259045"/>
    <xdr:sp macro="" textlink="">
      <xdr:nvSpPr>
        <xdr:cNvPr id="337" name="定員管理の状況該当値テキスト">
          <a:extLst>
            <a:ext uri="{FF2B5EF4-FFF2-40B4-BE49-F238E27FC236}">
              <a16:creationId xmlns:a16="http://schemas.microsoft.com/office/drawing/2014/main" id="{00000000-0008-0000-0300-000051010000}"/>
            </a:ext>
          </a:extLst>
        </xdr:cNvPr>
        <xdr:cNvSpPr txBox="1"/>
      </xdr:nvSpPr>
      <xdr:spPr>
        <a:xfrm>
          <a:off x="17106900" y="10454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40429</xdr:rowOff>
    </xdr:from>
    <xdr:to>
      <xdr:col>77</xdr:col>
      <xdr:colOff>95250</xdr:colOff>
      <xdr:row>61</xdr:row>
      <xdr:rowOff>142029</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129000" y="10498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126806</xdr:rowOff>
    </xdr:from>
    <xdr:ext cx="7366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798800" y="105852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68982</xdr:rowOff>
    </xdr:from>
    <xdr:to>
      <xdr:col>73</xdr:col>
      <xdr:colOff>44450</xdr:colOff>
      <xdr:row>61</xdr:row>
      <xdr:rowOff>170582</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5240000" y="10527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155359</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909800" y="10613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58928</xdr:rowOff>
    </xdr:from>
    <xdr:to>
      <xdr:col>68</xdr:col>
      <xdr:colOff>203200</xdr:colOff>
      <xdr:row>61</xdr:row>
      <xdr:rowOff>160528</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4351000" y="10517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145305</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020800" y="106037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45656</xdr:rowOff>
    </xdr:from>
    <xdr:to>
      <xdr:col>64</xdr:col>
      <xdr:colOff>152400</xdr:colOff>
      <xdr:row>61</xdr:row>
      <xdr:rowOff>147256</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3462000" y="10504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132033</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131800" y="105904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類似団体平均を</a:t>
          </a:r>
          <a:r>
            <a:rPr kumimoji="1" lang="en-US" altLang="ja-JP" sz="1100">
              <a:solidFill>
                <a:schemeClr val="dk1"/>
              </a:solidFill>
              <a:effectLst/>
              <a:latin typeface="+mn-lt"/>
              <a:ea typeface="+mn-ea"/>
              <a:cs typeface="+mn-cs"/>
            </a:rPr>
            <a:t>4.8</a:t>
          </a:r>
          <a:r>
            <a:rPr kumimoji="1" lang="ja-JP" altLang="ja-JP" sz="1100">
              <a:solidFill>
                <a:schemeClr val="dk1"/>
              </a:solidFill>
              <a:effectLst/>
              <a:latin typeface="+mn-lt"/>
              <a:ea typeface="+mn-ea"/>
              <a:cs typeface="+mn-cs"/>
            </a:rPr>
            <a:t>ポイント上回り、昨年度からは</a:t>
          </a:r>
          <a:r>
            <a:rPr kumimoji="1" lang="en-US" altLang="ja-JP" sz="1100">
              <a:solidFill>
                <a:schemeClr val="dk1"/>
              </a:solidFill>
              <a:effectLst/>
              <a:latin typeface="+mn-lt"/>
              <a:ea typeface="+mn-ea"/>
              <a:cs typeface="+mn-cs"/>
            </a:rPr>
            <a:t>0.9</a:t>
          </a:r>
          <a:r>
            <a:rPr kumimoji="1" lang="ja-JP" altLang="ja-JP" sz="1100">
              <a:solidFill>
                <a:schemeClr val="dk1"/>
              </a:solidFill>
              <a:effectLst/>
              <a:latin typeface="+mn-lt"/>
              <a:ea typeface="+mn-ea"/>
              <a:cs typeface="+mn-cs"/>
            </a:rPr>
            <a:t>ポイント下がっている。今後も公共施設長寿命化事業等の施設整備により元利償還金の大幅な減少は無いが、緩やかに減少していくと見込まれる。地方債発行額を償還額以下に抑制するなどにより、引き続き水準を抑えるよう努め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0" name="公債費負担の状況グラフ枠">
          <a:extLst>
            <a:ext uri="{FF2B5EF4-FFF2-40B4-BE49-F238E27FC236}">
              <a16:creationId xmlns:a16="http://schemas.microsoft.com/office/drawing/2014/main" id="{00000000-0008-0000-0300-000072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38</xdr:row>
      <xdr:rowOff>21082</xdr:rowOff>
    </xdr:from>
    <xdr:to>
      <xdr:col>81</xdr:col>
      <xdr:colOff>44450</xdr:colOff>
      <xdr:row>43</xdr:row>
      <xdr:rowOff>143510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flipV="1">
          <a:off x="17018000" y="6536182"/>
          <a:ext cx="0" cy="9796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115587</xdr:rowOff>
    </xdr:from>
    <xdr:ext cx="762000" cy="259045"/>
    <xdr:sp macro="" textlink="">
      <xdr:nvSpPr>
        <xdr:cNvPr id="372" name="公債費負担の状況最小値テキスト">
          <a:extLst>
            <a:ext uri="{FF2B5EF4-FFF2-40B4-BE49-F238E27FC236}">
              <a16:creationId xmlns:a16="http://schemas.microsoft.com/office/drawing/2014/main" id="{00000000-0008-0000-0300-000074010000}"/>
            </a:ext>
          </a:extLst>
        </xdr:cNvPr>
        <xdr:cNvSpPr txBox="1"/>
      </xdr:nvSpPr>
      <xdr:spPr>
        <a:xfrm>
          <a:off x="17106900" y="7487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143510</xdr:rowOff>
    </xdr:from>
    <xdr:to>
      <xdr:col>81</xdr:col>
      <xdr:colOff>133350</xdr:colOff>
      <xdr:row>43</xdr:row>
      <xdr:rowOff>143510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7515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107459</xdr:rowOff>
    </xdr:from>
    <xdr:ext cx="762000" cy="259045"/>
    <xdr:sp macro="" textlink="">
      <xdr:nvSpPr>
        <xdr:cNvPr id="374" name="公債費負担の状況最大値テキスト">
          <a:extLst>
            <a:ext uri="{FF2B5EF4-FFF2-40B4-BE49-F238E27FC236}">
              <a16:creationId xmlns:a16="http://schemas.microsoft.com/office/drawing/2014/main" id="{00000000-0008-0000-0300-000076010000}"/>
            </a:ext>
          </a:extLst>
        </xdr:cNvPr>
        <xdr:cNvSpPr txBox="1"/>
      </xdr:nvSpPr>
      <xdr:spPr>
        <a:xfrm>
          <a:off x="17106900" y="6279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38</xdr:row>
      <xdr:rowOff>21082</xdr:rowOff>
    </xdr:from>
    <xdr:to>
      <xdr:col>81</xdr:col>
      <xdr:colOff>133350</xdr:colOff>
      <xdr:row>38</xdr:row>
      <xdr:rowOff>21082</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6536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160528</xdr:rowOff>
    </xdr:from>
    <xdr:to>
      <xdr:col>81</xdr:col>
      <xdr:colOff>44450</xdr:colOff>
      <xdr:row>43</xdr:row>
      <xdr:rowOff>32512</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6179800" y="7361428"/>
          <a:ext cx="8382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66057</xdr:rowOff>
    </xdr:from>
    <xdr:ext cx="762000" cy="259045"/>
    <xdr:sp macro="" textlink="">
      <xdr:nvSpPr>
        <xdr:cNvPr id="377" name="公債費負担の状況平均値テキスト">
          <a:extLst>
            <a:ext uri="{FF2B5EF4-FFF2-40B4-BE49-F238E27FC236}">
              <a16:creationId xmlns:a16="http://schemas.microsoft.com/office/drawing/2014/main" id="{00000000-0008-0000-0300-000079010000}"/>
            </a:ext>
          </a:extLst>
        </xdr:cNvPr>
        <xdr:cNvSpPr txBox="1"/>
      </xdr:nvSpPr>
      <xdr:spPr>
        <a:xfrm>
          <a:off x="17106900" y="6924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49530</xdr:rowOff>
    </xdr:from>
    <xdr:to>
      <xdr:col>81</xdr:col>
      <xdr:colOff>95250</xdr:colOff>
      <xdr:row>41</xdr:row>
      <xdr:rowOff>151130</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9672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32512</xdr:rowOff>
    </xdr:from>
    <xdr:to>
      <xdr:col>77</xdr:col>
      <xdr:colOff>44450</xdr:colOff>
      <xdr:row>43</xdr:row>
      <xdr:rowOff>75946</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flipV="1">
          <a:off x="15290800" y="7404862"/>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35052</xdr:rowOff>
    </xdr:from>
    <xdr:to>
      <xdr:col>77</xdr:col>
      <xdr:colOff>95250</xdr:colOff>
      <xdr:row>41</xdr:row>
      <xdr:rowOff>136652</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129000" y="706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146829</xdr:rowOff>
    </xdr:from>
    <xdr:ext cx="736600" cy="259045"/>
    <xdr:sp macro="" textlink="">
      <xdr:nvSpPr>
        <xdr:cNvPr id="381" name="テキスト ボックス 380">
          <a:extLst>
            <a:ext uri="{FF2B5EF4-FFF2-40B4-BE49-F238E27FC236}">
              <a16:creationId xmlns:a16="http://schemas.microsoft.com/office/drawing/2014/main" id="{00000000-0008-0000-0300-00007D010000}"/>
            </a:ext>
          </a:extLst>
        </xdr:cNvPr>
        <xdr:cNvSpPr txBox="1"/>
      </xdr:nvSpPr>
      <xdr:spPr>
        <a:xfrm>
          <a:off x="15798800" y="68333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43</xdr:row>
      <xdr:rowOff>61468</xdr:rowOff>
    </xdr:from>
    <xdr:to>
      <xdr:col>72</xdr:col>
      <xdr:colOff>203200</xdr:colOff>
      <xdr:row>43</xdr:row>
      <xdr:rowOff>75946</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4401800" y="7433818"/>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25400</xdr:rowOff>
    </xdr:from>
    <xdr:to>
      <xdr:col>73</xdr:col>
      <xdr:colOff>44450</xdr:colOff>
      <xdr:row>41</xdr:row>
      <xdr:rowOff>127000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5240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137177</xdr:rowOff>
    </xdr:from>
    <xdr:ext cx="7620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4909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43</xdr:row>
      <xdr:rowOff>42164</xdr:rowOff>
    </xdr:from>
    <xdr:to>
      <xdr:col>68</xdr:col>
      <xdr:colOff>152400</xdr:colOff>
      <xdr:row>43</xdr:row>
      <xdr:rowOff>61468</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3512800" y="7414514"/>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25400</xdr:rowOff>
    </xdr:from>
    <xdr:to>
      <xdr:col>68</xdr:col>
      <xdr:colOff>203200</xdr:colOff>
      <xdr:row>41</xdr:row>
      <xdr:rowOff>127000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4351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137177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020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20574</xdr:rowOff>
    </xdr:from>
    <xdr:to>
      <xdr:col>64</xdr:col>
      <xdr:colOff>152400</xdr:colOff>
      <xdr:row>41</xdr:row>
      <xdr:rowOff>122174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3462000" y="7050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132351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3131800" y="6818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109728</xdr:rowOff>
    </xdr:from>
    <xdr:to>
      <xdr:col>81</xdr:col>
      <xdr:colOff>95250</xdr:colOff>
      <xdr:row>43</xdr:row>
      <xdr:rowOff>39878</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967200" y="7310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81805</xdr:rowOff>
    </xdr:from>
    <xdr:ext cx="762000" cy="259045"/>
    <xdr:sp macro="" textlink="">
      <xdr:nvSpPr>
        <xdr:cNvPr id="396" name="公債費負担の状況該当値テキスト">
          <a:extLst>
            <a:ext uri="{FF2B5EF4-FFF2-40B4-BE49-F238E27FC236}">
              <a16:creationId xmlns:a16="http://schemas.microsoft.com/office/drawing/2014/main" id="{00000000-0008-0000-0300-00008C010000}"/>
            </a:ext>
          </a:extLst>
        </xdr:cNvPr>
        <xdr:cNvSpPr txBox="1"/>
      </xdr:nvSpPr>
      <xdr:spPr>
        <a:xfrm>
          <a:off x="17106900" y="7282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153162</xdr:rowOff>
    </xdr:from>
    <xdr:to>
      <xdr:col>77</xdr:col>
      <xdr:colOff>95250</xdr:colOff>
      <xdr:row>43</xdr:row>
      <xdr:rowOff>83312</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129000" y="7354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68089</xdr:rowOff>
    </xdr:from>
    <xdr:ext cx="7366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798800" y="74404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43</xdr:row>
      <xdr:rowOff>25146</xdr:rowOff>
    </xdr:from>
    <xdr:to>
      <xdr:col>73</xdr:col>
      <xdr:colOff>44450</xdr:colOff>
      <xdr:row>43</xdr:row>
      <xdr:rowOff>126746</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5240000" y="7397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111523</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909800" y="7483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43</xdr:row>
      <xdr:rowOff>10668</xdr:rowOff>
    </xdr:from>
    <xdr:to>
      <xdr:col>68</xdr:col>
      <xdr:colOff>203200</xdr:colOff>
      <xdr:row>43</xdr:row>
      <xdr:rowOff>112268</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4351000" y="7383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97045</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020800" y="74693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162814</xdr:rowOff>
    </xdr:from>
    <xdr:to>
      <xdr:col>64</xdr:col>
      <xdr:colOff>152400</xdr:colOff>
      <xdr:row>43</xdr:row>
      <xdr:rowOff>92964</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3462000" y="7363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77741</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131800" y="7450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5" name="正方形/長方形 404">
          <a:extLst>
            <a:ext uri="{FF2B5EF4-FFF2-40B4-BE49-F238E27FC236}">
              <a16:creationId xmlns:a16="http://schemas.microsoft.com/office/drawing/2014/main" id="{00000000-0008-0000-0300-000095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令和３年度から引き続き算定なし（</a:t>
          </a:r>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となっている。要因として既発債の償還終了による地方債現在高の減、基金残高の増があげられる。また、地方債発行額を公債費元金償還額以下に抑制している効果により、地方債残高は着実に減少しているものの、それに伴い基準財政需要額算入見込額も減少している。今後も地方債現在高の減少を計画的に進めるとともに、地方債発行額の抑制や行財政改革を推進し、引き続き水準を抑えるよう努め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2" name="将来負担の状況グラフ枠">
          <a:extLst>
            <a:ext uri="{FF2B5EF4-FFF2-40B4-BE49-F238E27FC236}">
              <a16:creationId xmlns:a16="http://schemas.microsoft.com/office/drawing/2014/main" id="{00000000-0008-0000-0300-0000B0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125800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flipV="1">
          <a:off x="17018000" y="2370667"/>
          <a:ext cx="0" cy="16984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97877</xdr:rowOff>
    </xdr:from>
    <xdr:ext cx="762000" cy="259045"/>
    <xdr:sp macro="" textlink="">
      <xdr:nvSpPr>
        <xdr:cNvPr id="434" name="将来負担の状況最小値テキスト">
          <a:extLst>
            <a:ext uri="{FF2B5EF4-FFF2-40B4-BE49-F238E27FC236}">
              <a16:creationId xmlns:a16="http://schemas.microsoft.com/office/drawing/2014/main" id="{00000000-0008-0000-0300-0000B2010000}"/>
            </a:ext>
          </a:extLst>
        </xdr:cNvPr>
        <xdr:cNvSpPr txBox="1"/>
      </xdr:nvSpPr>
      <xdr:spPr>
        <a:xfrm>
          <a:off x="17106900" y="40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125800</xdr:rowOff>
    </xdr:from>
    <xdr:to>
      <xdr:col>81</xdr:col>
      <xdr:colOff>133350</xdr:colOff>
      <xdr:row>23</xdr:row>
      <xdr:rowOff>125800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4069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6" name="将来負担の状況最大値テキスト">
          <a:extLst>
            <a:ext uri="{FF2B5EF4-FFF2-40B4-BE49-F238E27FC236}">
              <a16:creationId xmlns:a16="http://schemas.microsoft.com/office/drawing/2014/main" id="{00000000-0008-0000-0300-0000B4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8" name="将来負担の状況平均値テキスト">
          <a:extLst>
            <a:ext uri="{FF2B5EF4-FFF2-40B4-BE49-F238E27FC236}">
              <a16:creationId xmlns:a16="http://schemas.microsoft.com/office/drawing/2014/main" id="{00000000-0008-0000-0300-0000B6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80433</xdr:rowOff>
    </xdr:from>
    <xdr:to>
      <xdr:col>64</xdr:col>
      <xdr:colOff>152400</xdr:colOff>
      <xdr:row>15</xdr:row>
      <xdr:rowOff>10583</xdr:rowOff>
    </xdr:to>
    <xdr:sp macro="" textlink="">
      <xdr:nvSpPr>
        <xdr:cNvPr id="453" name="楕円 452">
          <a:extLst>
            <a:ext uri="{FF2B5EF4-FFF2-40B4-BE49-F238E27FC236}">
              <a16:creationId xmlns:a16="http://schemas.microsoft.com/office/drawing/2014/main" id="{00000000-0008-0000-0300-0000C5010000}"/>
            </a:ext>
          </a:extLst>
        </xdr:cNvPr>
        <xdr:cNvSpPr/>
      </xdr:nvSpPr>
      <xdr:spPr>
        <a:xfrm>
          <a:off x="13462000" y="2480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166810</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131800" y="256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北海道利尻富士町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2,151
2,142
105.62
6,311,286
6,185,515
125,771
2,484,986
5,746,648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と比較すると、人件費に係る経常収支比率は低くなっているが、要因としてゴミ処理業務や消防業務等を一部事務組合で行っていることがある一方、空港管理や保育所等を直営で運営していることから、人口１人当たりの決算額では類似団体平均を上回っている状況であり、今後はこれらも含めた人件費関係全般について、適正化を図っていく。</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157480</xdr:rowOff>
    </xdr:from>
    <xdr:to>
      <xdr:col>24</xdr:col>
      <xdr:colOff>25400</xdr:colOff>
      <xdr:row>40</xdr:row>
      <xdr:rowOff>39370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4388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11447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39370</xdr:rowOff>
    </xdr:from>
    <xdr:to>
      <xdr:col>24</xdr:col>
      <xdr:colOff>114300</xdr:colOff>
      <xdr:row>40</xdr:row>
      <xdr:rowOff>39370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72407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387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157480</xdr:rowOff>
    </xdr:from>
    <xdr:to>
      <xdr:col>24</xdr:col>
      <xdr:colOff>114300</xdr:colOff>
      <xdr:row>32</xdr:row>
      <xdr:rowOff>157480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43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77470</xdr:rowOff>
    </xdr:from>
    <xdr:to>
      <xdr:col>24</xdr:col>
      <xdr:colOff>25400</xdr:colOff>
      <xdr:row>34</xdr:row>
      <xdr:rowOff>134620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590677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132097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328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160020</xdr:rowOff>
    </xdr:from>
    <xdr:to>
      <xdr:col>24</xdr:col>
      <xdr:colOff>76200</xdr:colOff>
      <xdr:row>36</xdr:row>
      <xdr:rowOff>90170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69850</xdr:rowOff>
    </xdr:from>
    <xdr:to>
      <xdr:col>19</xdr:col>
      <xdr:colOff>187325</xdr:colOff>
      <xdr:row>34</xdr:row>
      <xdr:rowOff>77470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589915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129540</xdr:rowOff>
    </xdr:from>
    <xdr:to>
      <xdr:col>20</xdr:col>
      <xdr:colOff>38100</xdr:colOff>
      <xdr:row>36</xdr:row>
      <xdr:rowOff>59690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44467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2166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69850</xdr:rowOff>
    </xdr:from>
    <xdr:to>
      <xdr:col>15</xdr:col>
      <xdr:colOff>98425</xdr:colOff>
      <xdr:row>34</xdr:row>
      <xdr:rowOff>77470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589915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129540</xdr:rowOff>
    </xdr:from>
    <xdr:to>
      <xdr:col>15</xdr:col>
      <xdr:colOff>149225</xdr:colOff>
      <xdr:row>36</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44467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216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46990</xdr:rowOff>
    </xdr:from>
    <xdr:to>
      <xdr:col>11</xdr:col>
      <xdr:colOff>9525</xdr:colOff>
      <xdr:row>34</xdr:row>
      <xdr:rowOff>77470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a:off x="1320800" y="587629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106680</xdr:rowOff>
    </xdr:from>
    <xdr:to>
      <xdr:col>11</xdr:col>
      <xdr:colOff>60325</xdr:colOff>
      <xdr:row>36</xdr:row>
      <xdr:rowOff>36830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0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21607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193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xdr:rowOff>
    </xdr:from>
    <xdr:to>
      <xdr:col>6</xdr:col>
      <xdr:colOff>171450</xdr:colOff>
      <xdr:row>36</xdr:row>
      <xdr:rowOff>116840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101617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273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34</xdr:row>
      <xdr:rowOff>83820</xdr:rowOff>
    </xdr:from>
    <xdr:to>
      <xdr:col>24</xdr:col>
      <xdr:colOff>76200</xdr:colOff>
      <xdr:row>35</xdr:row>
      <xdr:rowOff>13970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5913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100347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758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26670</xdr:rowOff>
    </xdr:from>
    <xdr:to>
      <xdr:col>20</xdr:col>
      <xdr:colOff>38100</xdr:colOff>
      <xdr:row>34</xdr:row>
      <xdr:rowOff>128270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5855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32</xdr:row>
      <xdr:rowOff>138447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6248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19050</xdr:rowOff>
    </xdr:from>
    <xdr:to>
      <xdr:col>15</xdr:col>
      <xdr:colOff>149225</xdr:colOff>
      <xdr:row>34</xdr:row>
      <xdr:rowOff>120650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5848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32</xdr:row>
      <xdr:rowOff>130827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617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26670</xdr:rowOff>
    </xdr:from>
    <xdr:to>
      <xdr:col>11</xdr:col>
      <xdr:colOff>60325</xdr:colOff>
      <xdr:row>34</xdr:row>
      <xdr:rowOff>128270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5855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32</xdr:row>
      <xdr:rowOff>138447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624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33</xdr:row>
      <xdr:rowOff>167640</xdr:rowOff>
    </xdr:from>
    <xdr:to>
      <xdr:col>6</xdr:col>
      <xdr:colOff>171450</xdr:colOff>
      <xdr:row>34</xdr:row>
      <xdr:rowOff>97790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5825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32</xdr:row>
      <xdr:rowOff>107967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594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類似団体を下回っているが、物価の上昇、電気料金の引き上げ等により年々上昇傾向にあるため、今後も経常経費の節減を徹底し、上昇の抑制を図る。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159004</xdr:rowOff>
    </xdr:from>
    <xdr:to>
      <xdr:col>82</xdr:col>
      <xdr:colOff>107950</xdr:colOff>
      <xdr:row>20</xdr:row>
      <xdr:rowOff>113284</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559304"/>
          <a:ext cx="0" cy="982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85361</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514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113284</xdr:rowOff>
    </xdr:from>
    <xdr:to>
      <xdr:col>82</xdr:col>
      <xdr:colOff>196850</xdr:colOff>
      <xdr:row>20</xdr:row>
      <xdr:rowOff>113284</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542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73931</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302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159004</xdr:rowOff>
    </xdr:from>
    <xdr:to>
      <xdr:col>82</xdr:col>
      <xdr:colOff>196850</xdr:colOff>
      <xdr:row>14</xdr:row>
      <xdr:rowOff>159004</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559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106426</xdr:rowOff>
    </xdr:from>
    <xdr:to>
      <xdr:col>82</xdr:col>
      <xdr:colOff>107950</xdr:colOff>
      <xdr:row>16</xdr:row>
      <xdr:rowOff>40132</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5671800" y="2678176"/>
          <a:ext cx="838200" cy="10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23131</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937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51054</xdr:rowOff>
    </xdr:from>
    <xdr:to>
      <xdr:col>82</xdr:col>
      <xdr:colOff>158750</xdr:colOff>
      <xdr:row>17</xdr:row>
      <xdr:rowOff>152654</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965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40132</xdr:rowOff>
    </xdr:from>
    <xdr:to>
      <xdr:col>78</xdr:col>
      <xdr:colOff>69850</xdr:colOff>
      <xdr:row>16</xdr:row>
      <xdr:rowOff>67564</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4782800" y="278333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37338</xdr:rowOff>
    </xdr:from>
    <xdr:to>
      <xdr:col>78</xdr:col>
      <xdr:colOff>120650</xdr:colOff>
      <xdr:row>17</xdr:row>
      <xdr:rowOff>138938</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9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123715</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30383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21844</xdr:rowOff>
    </xdr:from>
    <xdr:to>
      <xdr:col>73</xdr:col>
      <xdr:colOff>180975</xdr:colOff>
      <xdr:row>16</xdr:row>
      <xdr:rowOff>67564</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276504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23622</xdr:rowOff>
    </xdr:from>
    <xdr:to>
      <xdr:col>74</xdr:col>
      <xdr:colOff>31750</xdr:colOff>
      <xdr:row>17</xdr:row>
      <xdr:rowOff>125222</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93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109999</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3024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8128</xdr:rowOff>
    </xdr:from>
    <xdr:to>
      <xdr:col>69</xdr:col>
      <xdr:colOff>92075</xdr:colOff>
      <xdr:row>16</xdr:row>
      <xdr:rowOff>21844</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004800" y="2408428"/>
          <a:ext cx="889000" cy="356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140208</xdr:rowOff>
    </xdr:from>
    <xdr:to>
      <xdr:col>69</xdr:col>
      <xdr:colOff>142875</xdr:colOff>
      <xdr:row>17</xdr:row>
      <xdr:rowOff>70358</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883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55135</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969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144780</xdr:rowOff>
    </xdr:from>
    <xdr:to>
      <xdr:col>65</xdr:col>
      <xdr:colOff>53975</xdr:colOff>
      <xdr:row>17</xdr:row>
      <xdr:rowOff>74930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88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59707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97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55626</xdr:rowOff>
    </xdr:from>
    <xdr:to>
      <xdr:col>82</xdr:col>
      <xdr:colOff>158750</xdr:colOff>
      <xdr:row>15</xdr:row>
      <xdr:rowOff>157226</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2627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135653</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2535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160782</xdr:rowOff>
    </xdr:from>
    <xdr:to>
      <xdr:col>78</xdr:col>
      <xdr:colOff>120650</xdr:colOff>
      <xdr:row>16</xdr:row>
      <xdr:rowOff>90932</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2732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101109</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25014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16764</xdr:rowOff>
    </xdr:from>
    <xdr:to>
      <xdr:col>74</xdr:col>
      <xdr:colOff>31750</xdr:colOff>
      <xdr:row>16</xdr:row>
      <xdr:rowOff>118364</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2759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128541</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2528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142494</xdr:rowOff>
    </xdr:from>
    <xdr:to>
      <xdr:col>69</xdr:col>
      <xdr:colOff>142875</xdr:colOff>
      <xdr:row>16</xdr:row>
      <xdr:rowOff>72644</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714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82821</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2483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128778</xdr:rowOff>
    </xdr:from>
    <xdr:to>
      <xdr:col>65</xdr:col>
      <xdr:colOff>53975</xdr:colOff>
      <xdr:row>14</xdr:row>
      <xdr:rowOff>58928</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357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69105</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2126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類似団体平均を下回っており、今後も扶助費支出の決定には、適正な管理を徹底する。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60</xdr:row>
      <xdr:rowOff>143328</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091385"/>
          <a:ext cx="0" cy="1338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167822</xdr:rowOff>
    </xdr:from>
    <xdr:to>
      <xdr:col>24</xdr:col>
      <xdr:colOff>25400</xdr:colOff>
      <xdr:row>53</xdr:row>
      <xdr:rowOff>167822</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25467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146249</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404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2722</xdr:rowOff>
    </xdr:from>
    <xdr:to>
      <xdr:col>24</xdr:col>
      <xdr:colOff>76200</xdr:colOff>
      <xdr:row>55</xdr:row>
      <xdr:rowOff>104322</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167822</xdr:rowOff>
    </xdr:from>
    <xdr:to>
      <xdr:col>19</xdr:col>
      <xdr:colOff>187325</xdr:colOff>
      <xdr:row>53</xdr:row>
      <xdr:rowOff>167822</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2546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157843</xdr:rowOff>
    </xdr:from>
    <xdr:to>
      <xdr:col>20</xdr:col>
      <xdr:colOff>38100</xdr:colOff>
      <xdr:row>55</xdr:row>
      <xdr:rowOff>87993</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72770</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5025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52</xdr:row>
      <xdr:rowOff>110672</xdr:rowOff>
    </xdr:from>
    <xdr:to>
      <xdr:col>15</xdr:col>
      <xdr:colOff>98425</xdr:colOff>
      <xdr:row>53</xdr:row>
      <xdr:rowOff>167822</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026072"/>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157843</xdr:rowOff>
    </xdr:from>
    <xdr:to>
      <xdr:col>15</xdr:col>
      <xdr:colOff>149225</xdr:colOff>
      <xdr:row>55</xdr:row>
      <xdr:rowOff>87993</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72770</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502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52</xdr:row>
      <xdr:rowOff>110672</xdr:rowOff>
    </xdr:from>
    <xdr:to>
      <xdr:col>11</xdr:col>
      <xdr:colOff>9525</xdr:colOff>
      <xdr:row>53</xdr:row>
      <xdr:rowOff>118835</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026072"/>
          <a:ext cx="889000" cy="179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141515</xdr:rowOff>
    </xdr:from>
    <xdr:to>
      <xdr:col>11</xdr:col>
      <xdr:colOff>60325</xdr:colOff>
      <xdr:row>55</xdr:row>
      <xdr:rowOff>71665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56442</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48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19050</xdr:rowOff>
    </xdr:from>
    <xdr:to>
      <xdr:col>6</xdr:col>
      <xdr:colOff>171450</xdr:colOff>
      <xdr:row>55</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105427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117022</xdr:rowOff>
    </xdr:from>
    <xdr:to>
      <xdr:col>24</xdr:col>
      <xdr:colOff>76200</xdr:colOff>
      <xdr:row>54</xdr:row>
      <xdr:rowOff>47172</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203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133549</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048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117022</xdr:rowOff>
    </xdr:from>
    <xdr:to>
      <xdr:col>20</xdr:col>
      <xdr:colOff>38100</xdr:colOff>
      <xdr:row>54</xdr:row>
      <xdr:rowOff>47172</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203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57349</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89727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117022</xdr:rowOff>
    </xdr:from>
    <xdr:to>
      <xdr:col>15</xdr:col>
      <xdr:colOff>149225</xdr:colOff>
      <xdr:row>54</xdr:row>
      <xdr:rowOff>47172</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203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57349</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8972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52</xdr:row>
      <xdr:rowOff>59872</xdr:rowOff>
    </xdr:from>
    <xdr:to>
      <xdr:col>11</xdr:col>
      <xdr:colOff>60325</xdr:colOff>
      <xdr:row>52</xdr:row>
      <xdr:rowOff>161472</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8975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51</xdr:row>
      <xdr:rowOff>199</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8744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68035</xdr:rowOff>
    </xdr:from>
    <xdr:to>
      <xdr:col>6</xdr:col>
      <xdr:colOff>171450</xdr:colOff>
      <xdr:row>53</xdr:row>
      <xdr:rowOff>169635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154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8362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8923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100">
              <a:solidFill>
                <a:schemeClr val="dk1"/>
              </a:solidFill>
              <a:effectLst/>
              <a:latin typeface="+mn-lt"/>
              <a:ea typeface="+mn-ea"/>
              <a:cs typeface="+mn-cs"/>
            </a:rPr>
            <a:t>R3</a:t>
          </a:r>
          <a:r>
            <a:rPr kumimoji="1" lang="ja-JP" altLang="ja-JP" sz="1100">
              <a:solidFill>
                <a:schemeClr val="dk1"/>
              </a:solidFill>
              <a:effectLst/>
              <a:latin typeface="+mn-lt"/>
              <a:ea typeface="+mn-ea"/>
              <a:cs typeface="+mn-cs"/>
            </a:rPr>
            <a:t>は、公営企業への赤字補填的な繰出金により増加傾向にあったが、各公営企業の経費節減、地方債の活用による繰出金の削減等により減少傾向に転じ、類似団体より下回っている。</a:t>
          </a:r>
          <a:r>
            <a:rPr kumimoji="1" lang="en-US" altLang="ja-JP" sz="1100">
              <a:solidFill>
                <a:schemeClr val="dk1"/>
              </a:solidFill>
              <a:effectLst/>
              <a:latin typeface="+mn-lt"/>
              <a:ea typeface="+mn-ea"/>
              <a:cs typeface="+mn-cs"/>
            </a:rPr>
            <a:t>R4</a:t>
          </a:r>
          <a:r>
            <a:rPr kumimoji="1" lang="ja-JP" altLang="ja-JP" sz="1100">
              <a:solidFill>
                <a:schemeClr val="dk1"/>
              </a:solidFill>
              <a:effectLst/>
              <a:latin typeface="+mn-lt"/>
              <a:ea typeface="+mn-ea"/>
              <a:cs typeface="+mn-cs"/>
            </a:rPr>
            <a:t>は若干維持補修費等増加したが、類似団体を</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ポイント下回っている。Ｒ</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は類似団体を</a:t>
          </a:r>
          <a:r>
            <a:rPr kumimoji="1" lang="en-US" altLang="ja-JP" sz="1100">
              <a:solidFill>
                <a:schemeClr val="dk1"/>
              </a:solidFill>
              <a:effectLst/>
              <a:latin typeface="+mn-lt"/>
              <a:ea typeface="+mn-ea"/>
              <a:cs typeface="+mn-cs"/>
            </a:rPr>
            <a:t>2.2</a:t>
          </a:r>
          <a:r>
            <a:rPr kumimoji="1" lang="ja-JP" altLang="ja-JP" sz="1100">
              <a:solidFill>
                <a:schemeClr val="dk1"/>
              </a:solidFill>
              <a:effectLst/>
              <a:latin typeface="+mn-lt"/>
              <a:ea typeface="+mn-ea"/>
              <a:cs typeface="+mn-cs"/>
            </a:rPr>
            <a:t>ポイント上回っており、公営企業の赤字補填的な繰出金が増加したため。今後も経常経費の抑制に努め、財政の健全化に努める。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0" name="その他グラフ枠">
          <a:extLst>
            <a:ext uri="{FF2B5EF4-FFF2-40B4-BE49-F238E27FC236}">
              <a16:creationId xmlns:a16="http://schemas.microsoft.com/office/drawing/2014/main" id="{00000000-0008-0000-0400-0000F0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1270</xdr:rowOff>
    </xdr:from>
    <xdr:to>
      <xdr:col>82</xdr:col>
      <xdr:colOff>107950</xdr:colOff>
      <xdr:row>61</xdr:row>
      <xdr:rowOff>69850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6510000" y="908812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42" name="その他最小値テキスト">
          <a:extLst>
            <a:ext uri="{FF2B5EF4-FFF2-40B4-BE49-F238E27FC236}">
              <a16:creationId xmlns:a16="http://schemas.microsoft.com/office/drawing/2014/main" id="{00000000-0008-0000-0400-0000F2000000}"/>
            </a:ext>
          </a:extLst>
        </xdr:cNvPr>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87647</xdr:rowOff>
    </xdr:from>
    <xdr:ext cx="762000" cy="259045"/>
    <xdr:sp macro="" textlink="">
      <xdr:nvSpPr>
        <xdr:cNvPr id="244" name="その他最大値テキスト">
          <a:extLst>
            <a:ext uri="{FF2B5EF4-FFF2-40B4-BE49-F238E27FC236}">
              <a16:creationId xmlns:a16="http://schemas.microsoft.com/office/drawing/2014/main" id="{00000000-0008-0000-0400-0000F4000000}"/>
            </a:ext>
          </a:extLst>
        </xdr:cNvPr>
        <xdr:cNvSpPr txBox="1"/>
      </xdr:nvSpPr>
      <xdr:spPr>
        <a:xfrm>
          <a:off x="16598900" y="883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1270</xdr:rowOff>
    </xdr:from>
    <xdr:to>
      <xdr:col>82</xdr:col>
      <xdr:colOff>196850</xdr:colOff>
      <xdr:row>53</xdr:row>
      <xdr:rowOff>1270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6421100" y="9088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146050</xdr:rowOff>
    </xdr:from>
    <xdr:to>
      <xdr:col>82</xdr:col>
      <xdr:colOff>107950</xdr:colOff>
      <xdr:row>58</xdr:row>
      <xdr:rowOff>88900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5671800" y="9918700"/>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115587</xdr:rowOff>
    </xdr:from>
    <xdr:ext cx="762000" cy="259045"/>
    <xdr:sp macro="" textlink="">
      <xdr:nvSpPr>
        <xdr:cNvPr id="247" name="その他平均値テキスト">
          <a:extLst>
            <a:ext uri="{FF2B5EF4-FFF2-40B4-BE49-F238E27FC236}">
              <a16:creationId xmlns:a16="http://schemas.microsoft.com/office/drawing/2014/main" id="{00000000-0008-0000-0400-0000F7000000}"/>
            </a:ext>
          </a:extLst>
        </xdr:cNvPr>
        <xdr:cNvSpPr txBox="1"/>
      </xdr:nvSpPr>
      <xdr:spPr>
        <a:xfrm>
          <a:off x="16598900" y="95453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99060</xdr:rowOff>
    </xdr:from>
    <xdr:to>
      <xdr:col>82</xdr:col>
      <xdr:colOff>158750</xdr:colOff>
      <xdr:row>57</xdr:row>
      <xdr:rowOff>29210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64592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73660</xdr:rowOff>
    </xdr:from>
    <xdr:to>
      <xdr:col>78</xdr:col>
      <xdr:colOff>69850</xdr:colOff>
      <xdr:row>58</xdr:row>
      <xdr:rowOff>88900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4782800" y="9674860"/>
          <a:ext cx="889000" cy="358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49530</xdr:rowOff>
    </xdr:from>
    <xdr:to>
      <xdr:col>78</xdr:col>
      <xdr:colOff>120650</xdr:colOff>
      <xdr:row>57</xdr:row>
      <xdr:rowOff>151130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56210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161307</xdr:rowOff>
    </xdr:from>
    <xdr:ext cx="7366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5290800" y="9591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153670</xdr:rowOff>
    </xdr:from>
    <xdr:to>
      <xdr:col>73</xdr:col>
      <xdr:colOff>180975</xdr:colOff>
      <xdr:row>56</xdr:row>
      <xdr:rowOff>73660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3893800" y="958342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64770</xdr:rowOff>
    </xdr:from>
    <xdr:to>
      <xdr:col>74</xdr:col>
      <xdr:colOff>31750</xdr:colOff>
      <xdr:row>57</xdr:row>
      <xdr:rowOff>166370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4732000" y="983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151147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4401800" y="992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153670</xdr:rowOff>
    </xdr:from>
    <xdr:to>
      <xdr:col>69</xdr:col>
      <xdr:colOff>92075</xdr:colOff>
      <xdr:row>60</xdr:row>
      <xdr:rowOff>81280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3004800" y="9583420"/>
          <a:ext cx="889000" cy="784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41910</xdr:rowOff>
    </xdr:from>
    <xdr:to>
      <xdr:col>69</xdr:col>
      <xdr:colOff>142875</xdr:colOff>
      <xdr:row>57</xdr:row>
      <xdr:rowOff>143510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38430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128287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3512800" y="9900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118110</xdr:rowOff>
    </xdr:from>
    <xdr:to>
      <xdr:col>65</xdr:col>
      <xdr:colOff>53975</xdr:colOff>
      <xdr:row>58</xdr:row>
      <xdr:rowOff>48260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2954000" y="98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58437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623800" y="9659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95250</xdr:rowOff>
    </xdr:from>
    <xdr:to>
      <xdr:col>82</xdr:col>
      <xdr:colOff>158750</xdr:colOff>
      <xdr:row>58</xdr:row>
      <xdr:rowOff>25400</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64592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67327</xdr:rowOff>
    </xdr:from>
    <xdr:ext cx="762000" cy="259045"/>
    <xdr:sp macro="" textlink="">
      <xdr:nvSpPr>
        <xdr:cNvPr id="266" name="その他該当値テキスト">
          <a:extLst>
            <a:ext uri="{FF2B5EF4-FFF2-40B4-BE49-F238E27FC236}">
              <a16:creationId xmlns:a16="http://schemas.microsoft.com/office/drawing/2014/main" id="{00000000-0008-0000-0400-00000A010000}"/>
            </a:ext>
          </a:extLst>
        </xdr:cNvPr>
        <xdr:cNvSpPr txBox="1"/>
      </xdr:nvSpPr>
      <xdr:spPr>
        <a:xfrm>
          <a:off x="16598900" y="983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38100</xdr:rowOff>
    </xdr:from>
    <xdr:to>
      <xdr:col>78</xdr:col>
      <xdr:colOff>120650</xdr:colOff>
      <xdr:row>58</xdr:row>
      <xdr:rowOff>139700</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5621000" y="998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124477</xdr:rowOff>
    </xdr:from>
    <xdr:ext cx="7366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290800" y="10068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22860</xdr:rowOff>
    </xdr:from>
    <xdr:to>
      <xdr:col>74</xdr:col>
      <xdr:colOff>31750</xdr:colOff>
      <xdr:row>56</xdr:row>
      <xdr:rowOff>124460</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4732000" y="9624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134637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4401800" y="939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102870</xdr:rowOff>
    </xdr:from>
    <xdr:to>
      <xdr:col>69</xdr:col>
      <xdr:colOff>142875</xdr:colOff>
      <xdr:row>56</xdr:row>
      <xdr:rowOff>33020</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3843000" y="953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43197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512800" y="9301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30480</xdr:rowOff>
    </xdr:from>
    <xdr:to>
      <xdr:col>65</xdr:col>
      <xdr:colOff>53975</xdr:colOff>
      <xdr:row>60</xdr:row>
      <xdr:rowOff>132080</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2954000" y="10317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116857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2623800" y="1040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類似団体平均より</a:t>
          </a:r>
          <a:r>
            <a:rPr kumimoji="1" lang="en-US" altLang="ja-JP" sz="1100">
              <a:solidFill>
                <a:schemeClr val="dk1"/>
              </a:solidFill>
              <a:effectLst/>
              <a:latin typeface="+mn-lt"/>
              <a:ea typeface="+mn-ea"/>
              <a:cs typeface="+mn-cs"/>
            </a:rPr>
            <a:t>3.4</a:t>
          </a:r>
          <a:r>
            <a:rPr kumimoji="1" lang="ja-JP" altLang="ja-JP" sz="1100">
              <a:solidFill>
                <a:schemeClr val="dk1"/>
              </a:solidFill>
              <a:effectLst/>
              <a:latin typeface="+mn-lt"/>
              <a:ea typeface="+mn-ea"/>
              <a:cs typeface="+mn-cs"/>
            </a:rPr>
            <a:t>ポイント上回っているが、これはゴミ処理、消防事務及び学校給食を一部事務組合により実施しているため負担金が多額になっているためである。</a:t>
          </a:r>
          <a:endParaRPr lang="ja-JP" altLang="ja-JP" sz="1400">
            <a:effectLst/>
          </a:endParaRPr>
        </a:p>
        <a:p>
          <a:r>
            <a:rPr kumimoji="1" lang="ja-JP" altLang="ja-JP" sz="1100">
              <a:solidFill>
                <a:schemeClr val="dk1"/>
              </a:solidFill>
              <a:effectLst/>
              <a:latin typeface="+mn-lt"/>
              <a:ea typeface="+mn-ea"/>
              <a:cs typeface="+mn-cs"/>
            </a:rPr>
            <a:t>　今後も町同様、一部事務組合においても財政の健全化に努める。</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00000000-0008-0000-0400-00002A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40132</xdr:rowOff>
    </xdr:from>
    <xdr:to>
      <xdr:col>82</xdr:col>
      <xdr:colOff>107950</xdr:colOff>
      <xdr:row>41</xdr:row>
      <xdr:rowOff>129286</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6510000" y="5869432"/>
          <a:ext cx="0" cy="1289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101363</xdr:rowOff>
    </xdr:from>
    <xdr:ext cx="762000" cy="259045"/>
    <xdr:sp macro="" textlink="">
      <xdr:nvSpPr>
        <xdr:cNvPr id="300" name="補助費等最小値テキスト">
          <a:extLst>
            <a:ext uri="{FF2B5EF4-FFF2-40B4-BE49-F238E27FC236}">
              <a16:creationId xmlns:a16="http://schemas.microsoft.com/office/drawing/2014/main" id="{00000000-0008-0000-0400-00002C010000}"/>
            </a:ext>
          </a:extLst>
        </xdr:cNvPr>
        <xdr:cNvSpPr txBox="1"/>
      </xdr:nvSpPr>
      <xdr:spPr>
        <a:xfrm>
          <a:off x="16598900" y="7130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129286</xdr:rowOff>
    </xdr:from>
    <xdr:to>
      <xdr:col>82</xdr:col>
      <xdr:colOff>196850</xdr:colOff>
      <xdr:row>41</xdr:row>
      <xdr:rowOff>129286</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7158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126509</xdr:rowOff>
    </xdr:from>
    <xdr:ext cx="762000" cy="259045"/>
    <xdr:sp macro="" textlink="">
      <xdr:nvSpPr>
        <xdr:cNvPr id="302" name="補助費等最大値テキスト">
          <a:extLst>
            <a:ext uri="{FF2B5EF4-FFF2-40B4-BE49-F238E27FC236}">
              <a16:creationId xmlns:a16="http://schemas.microsoft.com/office/drawing/2014/main" id="{00000000-0008-0000-0400-00002E010000}"/>
            </a:ext>
          </a:extLst>
        </xdr:cNvPr>
        <xdr:cNvSpPr txBox="1"/>
      </xdr:nvSpPr>
      <xdr:spPr>
        <a:xfrm>
          <a:off x="16598900" y="5612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40132</xdr:rowOff>
    </xdr:from>
    <xdr:to>
      <xdr:col>82</xdr:col>
      <xdr:colOff>196850</xdr:colOff>
      <xdr:row>34</xdr:row>
      <xdr:rowOff>40132</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6421100" y="5869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51562</xdr:rowOff>
    </xdr:from>
    <xdr:to>
      <xdr:col>82</xdr:col>
      <xdr:colOff>107950</xdr:colOff>
      <xdr:row>38</xdr:row>
      <xdr:rowOff>72136</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5671800" y="6395212"/>
          <a:ext cx="838200" cy="192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53865</xdr:rowOff>
    </xdr:from>
    <xdr:ext cx="762000" cy="259045"/>
    <xdr:sp macro="" textlink="">
      <xdr:nvSpPr>
        <xdr:cNvPr id="305" name="補助費等平均値テキスト">
          <a:extLst>
            <a:ext uri="{FF2B5EF4-FFF2-40B4-BE49-F238E27FC236}">
              <a16:creationId xmlns:a16="http://schemas.microsoft.com/office/drawing/2014/main" id="{00000000-0008-0000-0400-000031010000}"/>
            </a:ext>
          </a:extLst>
        </xdr:cNvPr>
        <xdr:cNvSpPr txBox="1"/>
      </xdr:nvSpPr>
      <xdr:spPr>
        <a:xfrm>
          <a:off x="16598900" y="62260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37338</xdr:rowOff>
    </xdr:from>
    <xdr:to>
      <xdr:col>82</xdr:col>
      <xdr:colOff>158750</xdr:colOff>
      <xdr:row>37</xdr:row>
      <xdr:rowOff>138938</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6459200" y="638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51562</xdr:rowOff>
    </xdr:from>
    <xdr:to>
      <xdr:col>78</xdr:col>
      <xdr:colOff>69850</xdr:colOff>
      <xdr:row>37</xdr:row>
      <xdr:rowOff>92710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4782800" y="6395212"/>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131064</xdr:rowOff>
    </xdr:from>
    <xdr:to>
      <xdr:col>78</xdr:col>
      <xdr:colOff>120650</xdr:colOff>
      <xdr:row>37</xdr:row>
      <xdr:rowOff>61214</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5621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71391</xdr:rowOff>
    </xdr:from>
    <xdr:ext cx="7366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5290800" y="6072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51562</xdr:rowOff>
    </xdr:from>
    <xdr:to>
      <xdr:col>73</xdr:col>
      <xdr:colOff>180975</xdr:colOff>
      <xdr:row>37</xdr:row>
      <xdr:rowOff>92710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3893800" y="6395212"/>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85344</xdr:rowOff>
    </xdr:from>
    <xdr:to>
      <xdr:col>74</xdr:col>
      <xdr:colOff>31750</xdr:colOff>
      <xdr:row>37</xdr:row>
      <xdr:rowOff>15494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4732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25671</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4401800" y="6026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51562</xdr:rowOff>
    </xdr:from>
    <xdr:to>
      <xdr:col>69</xdr:col>
      <xdr:colOff>92075</xdr:colOff>
      <xdr:row>37</xdr:row>
      <xdr:rowOff>110998</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004800" y="6395212"/>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62484</xdr:rowOff>
    </xdr:from>
    <xdr:to>
      <xdr:col>69</xdr:col>
      <xdr:colOff>142875</xdr:colOff>
      <xdr:row>36</xdr:row>
      <xdr:rowOff>164084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3843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2811</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3512800" y="6003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85344</xdr:rowOff>
    </xdr:from>
    <xdr:to>
      <xdr:col>65</xdr:col>
      <xdr:colOff>53975</xdr:colOff>
      <xdr:row>37</xdr:row>
      <xdr:rowOff>15494</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2954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25671</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623800" y="6026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21336</xdr:rowOff>
    </xdr:from>
    <xdr:to>
      <xdr:col>82</xdr:col>
      <xdr:colOff>158750</xdr:colOff>
      <xdr:row>38</xdr:row>
      <xdr:rowOff>122936</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6459200" y="6536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164863</xdr:rowOff>
    </xdr:from>
    <xdr:ext cx="762000" cy="259045"/>
    <xdr:sp macro="" textlink="">
      <xdr:nvSpPr>
        <xdr:cNvPr id="324" name="補助費等該当値テキスト">
          <a:extLst>
            <a:ext uri="{FF2B5EF4-FFF2-40B4-BE49-F238E27FC236}">
              <a16:creationId xmlns:a16="http://schemas.microsoft.com/office/drawing/2014/main" id="{00000000-0008-0000-0400-000044010000}"/>
            </a:ext>
          </a:extLst>
        </xdr:cNvPr>
        <xdr:cNvSpPr txBox="1"/>
      </xdr:nvSpPr>
      <xdr:spPr>
        <a:xfrm>
          <a:off x="16598900" y="6508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762</xdr:rowOff>
    </xdr:from>
    <xdr:to>
      <xdr:col>78</xdr:col>
      <xdr:colOff>120650</xdr:colOff>
      <xdr:row>37</xdr:row>
      <xdr:rowOff>102362</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5621000" y="6344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87139</xdr:rowOff>
    </xdr:from>
    <xdr:ext cx="7366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290800" y="64307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41910</xdr:rowOff>
    </xdr:from>
    <xdr:to>
      <xdr:col>74</xdr:col>
      <xdr:colOff>31750</xdr:colOff>
      <xdr:row>37</xdr:row>
      <xdr:rowOff>143510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47320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128287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401800" y="647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762</xdr:rowOff>
    </xdr:from>
    <xdr:to>
      <xdr:col>69</xdr:col>
      <xdr:colOff>142875</xdr:colOff>
      <xdr:row>37</xdr:row>
      <xdr:rowOff>102362</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3843000" y="6344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87139</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512800" y="6430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60198</xdr:rowOff>
    </xdr:from>
    <xdr:to>
      <xdr:col>65</xdr:col>
      <xdr:colOff>53975</xdr:colOff>
      <xdr:row>37</xdr:row>
      <xdr:rowOff>161798</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2954000" y="6403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146575</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623800" y="6490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近年、大型建設事業が集中した影響により、地方債元利償還が増加していることから、類似団体平均を</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ポイント上回っている。要因としては、償還期限の短い過疎債、辺地債を利用しているため償還額が多額になっているためである。今後も地方債発行額が償還額を超えないよう発行額の抑制を図ることはもとより、交付税措置のある起債を積極的に活用するなど、財政の安定化を図ることとしている。</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8" name="公債費グラフ枠">
          <a:extLst>
            <a:ext uri="{FF2B5EF4-FFF2-40B4-BE49-F238E27FC236}">
              <a16:creationId xmlns:a16="http://schemas.microsoft.com/office/drawing/2014/main" id="{00000000-0008-0000-0400-000066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149860</xdr:rowOff>
    </xdr:from>
    <xdr:to>
      <xdr:col>24</xdr:col>
      <xdr:colOff>25400</xdr:colOff>
      <xdr:row>80</xdr:row>
      <xdr:rowOff>39370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4826000" y="12665710"/>
          <a:ext cx="0" cy="10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11447</xdr:rowOff>
    </xdr:from>
    <xdr:ext cx="762000" cy="259045"/>
    <xdr:sp macro="" textlink="">
      <xdr:nvSpPr>
        <xdr:cNvPr id="360" name="公債費最小値テキスト">
          <a:extLst>
            <a:ext uri="{FF2B5EF4-FFF2-40B4-BE49-F238E27FC236}">
              <a16:creationId xmlns:a16="http://schemas.microsoft.com/office/drawing/2014/main" id="{00000000-0008-0000-0400-000068010000}"/>
            </a:ext>
          </a:extLst>
        </xdr:cNvPr>
        <xdr:cNvSpPr txBox="1"/>
      </xdr:nvSpPr>
      <xdr:spPr>
        <a:xfrm>
          <a:off x="4914900" y="13727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39370</xdr:rowOff>
    </xdr:from>
    <xdr:to>
      <xdr:col>24</xdr:col>
      <xdr:colOff>114300</xdr:colOff>
      <xdr:row>80</xdr:row>
      <xdr:rowOff>39370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3755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64787</xdr:rowOff>
    </xdr:from>
    <xdr:ext cx="762000" cy="259045"/>
    <xdr:sp macro="" textlink="">
      <xdr:nvSpPr>
        <xdr:cNvPr id="362" name="公債費最大値テキスト">
          <a:extLst>
            <a:ext uri="{FF2B5EF4-FFF2-40B4-BE49-F238E27FC236}">
              <a16:creationId xmlns:a16="http://schemas.microsoft.com/office/drawing/2014/main" id="{00000000-0008-0000-0400-00006A010000}"/>
            </a:ext>
          </a:extLst>
        </xdr:cNvPr>
        <xdr:cNvSpPr txBox="1"/>
      </xdr:nvSpPr>
      <xdr:spPr>
        <a:xfrm>
          <a:off x="4914900" y="12409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149860</xdr:rowOff>
    </xdr:from>
    <xdr:to>
      <xdr:col>24</xdr:col>
      <xdr:colOff>114300</xdr:colOff>
      <xdr:row>73</xdr:row>
      <xdr:rowOff>149860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2665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96520</xdr:rowOff>
    </xdr:from>
    <xdr:to>
      <xdr:col>24</xdr:col>
      <xdr:colOff>25400</xdr:colOff>
      <xdr:row>77</xdr:row>
      <xdr:rowOff>138430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3987800" y="13298170"/>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127016</xdr:rowOff>
    </xdr:from>
    <xdr:ext cx="762000" cy="259045"/>
    <xdr:sp macro="" textlink="">
      <xdr:nvSpPr>
        <xdr:cNvPr id="365" name="公債費平均値テキスト">
          <a:extLst>
            <a:ext uri="{FF2B5EF4-FFF2-40B4-BE49-F238E27FC236}">
              <a16:creationId xmlns:a16="http://schemas.microsoft.com/office/drawing/2014/main" id="{00000000-0008-0000-0400-00006D010000}"/>
            </a:ext>
          </a:extLst>
        </xdr:cNvPr>
        <xdr:cNvSpPr txBox="1"/>
      </xdr:nvSpPr>
      <xdr:spPr>
        <a:xfrm>
          <a:off x="4914900" y="129857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110489</xdr:rowOff>
    </xdr:from>
    <xdr:to>
      <xdr:col>24</xdr:col>
      <xdr:colOff>76200</xdr:colOff>
      <xdr:row>77</xdr:row>
      <xdr:rowOff>40639</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47752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138430</xdr:rowOff>
    </xdr:from>
    <xdr:to>
      <xdr:col>19</xdr:col>
      <xdr:colOff>187325</xdr:colOff>
      <xdr:row>78</xdr:row>
      <xdr:rowOff>92711</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098800" y="13340080"/>
          <a:ext cx="889000" cy="125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118111</xdr:rowOff>
    </xdr:from>
    <xdr:to>
      <xdr:col>20</xdr:col>
      <xdr:colOff>38100</xdr:colOff>
      <xdr:row>77</xdr:row>
      <xdr:rowOff>48261</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3937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58437</xdr:rowOff>
    </xdr:from>
    <xdr:ext cx="7366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3606800" y="129171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92711</xdr:rowOff>
    </xdr:from>
    <xdr:to>
      <xdr:col>15</xdr:col>
      <xdr:colOff>98425</xdr:colOff>
      <xdr:row>78</xdr:row>
      <xdr:rowOff>107950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2209800" y="13465811"/>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114300</xdr:rowOff>
    </xdr:from>
    <xdr:to>
      <xdr:col>15</xdr:col>
      <xdr:colOff>149225</xdr:colOff>
      <xdr:row>77</xdr:row>
      <xdr:rowOff>44450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048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54627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2717800" y="1291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107950</xdr:rowOff>
    </xdr:from>
    <xdr:to>
      <xdr:col>11</xdr:col>
      <xdr:colOff>9525</xdr:colOff>
      <xdr:row>79</xdr:row>
      <xdr:rowOff>39370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1320800" y="13481050"/>
          <a:ext cx="8890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80011</xdr:rowOff>
    </xdr:from>
    <xdr:to>
      <xdr:col>11</xdr:col>
      <xdr:colOff>60325</xdr:colOff>
      <xdr:row>77</xdr:row>
      <xdr:rowOff>10161</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2159000" y="13110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20337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1828800" y="12879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110489</xdr:rowOff>
    </xdr:from>
    <xdr:to>
      <xdr:col>6</xdr:col>
      <xdr:colOff>171450</xdr:colOff>
      <xdr:row>77</xdr:row>
      <xdr:rowOff>40639</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12700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50817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939800" y="12909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45720</xdr:rowOff>
    </xdr:from>
    <xdr:to>
      <xdr:col>24</xdr:col>
      <xdr:colOff>76200</xdr:colOff>
      <xdr:row>77</xdr:row>
      <xdr:rowOff>147320</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4775200" y="13247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17797</xdr:rowOff>
    </xdr:from>
    <xdr:ext cx="762000" cy="259045"/>
    <xdr:sp macro="" textlink="">
      <xdr:nvSpPr>
        <xdr:cNvPr id="384" name="公債費該当値テキスト">
          <a:extLst>
            <a:ext uri="{FF2B5EF4-FFF2-40B4-BE49-F238E27FC236}">
              <a16:creationId xmlns:a16="http://schemas.microsoft.com/office/drawing/2014/main" id="{00000000-0008-0000-0400-000080010000}"/>
            </a:ext>
          </a:extLst>
        </xdr:cNvPr>
        <xdr:cNvSpPr txBox="1"/>
      </xdr:nvSpPr>
      <xdr:spPr>
        <a:xfrm>
          <a:off x="4914900" y="1321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87630</xdr:rowOff>
    </xdr:from>
    <xdr:to>
      <xdr:col>20</xdr:col>
      <xdr:colOff>38100</xdr:colOff>
      <xdr:row>78</xdr:row>
      <xdr:rowOff>17780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937000" y="1328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2557</xdr:rowOff>
    </xdr:from>
    <xdr:ext cx="7366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606800" y="13375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41911</xdr:rowOff>
    </xdr:from>
    <xdr:to>
      <xdr:col>15</xdr:col>
      <xdr:colOff>149225</xdr:colOff>
      <xdr:row>78</xdr:row>
      <xdr:rowOff>143511</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048000" y="13415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128288</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717800" y="13501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57150</xdr:rowOff>
    </xdr:from>
    <xdr:to>
      <xdr:col>11</xdr:col>
      <xdr:colOff>60325</xdr:colOff>
      <xdr:row>78</xdr:row>
      <xdr:rowOff>158750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2159000" y="1343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143527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828800" y="13516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160020</xdr:rowOff>
    </xdr:from>
    <xdr:to>
      <xdr:col>6</xdr:col>
      <xdr:colOff>171450</xdr:colOff>
      <xdr:row>79</xdr:row>
      <xdr:rowOff>90170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1270000" y="13533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74947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939800" y="13619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類似団体平均を</a:t>
          </a:r>
          <a:r>
            <a:rPr kumimoji="1" lang="en-US" altLang="ja-JP" sz="1100">
              <a:solidFill>
                <a:schemeClr val="dk1"/>
              </a:solidFill>
              <a:effectLst/>
              <a:latin typeface="+mn-lt"/>
              <a:ea typeface="+mn-ea"/>
              <a:cs typeface="+mn-cs"/>
            </a:rPr>
            <a:t>9.7</a:t>
          </a:r>
          <a:r>
            <a:rPr kumimoji="1" lang="ja-JP" altLang="ja-JP" sz="1100">
              <a:solidFill>
                <a:schemeClr val="dk1"/>
              </a:solidFill>
              <a:effectLst/>
              <a:latin typeface="+mn-lt"/>
              <a:ea typeface="+mn-ea"/>
              <a:cs typeface="+mn-cs"/>
            </a:rPr>
            <a:t>ポイント下回っており、主な要因は普通建設事業によるものである。</a:t>
          </a:r>
          <a:endParaRPr lang="ja-JP" altLang="ja-JP" sz="1400">
            <a:effectLst/>
          </a:endParaRPr>
        </a:p>
        <a:p>
          <a:r>
            <a:rPr kumimoji="1" lang="ja-JP" altLang="ja-JP" sz="1100">
              <a:solidFill>
                <a:schemeClr val="dk1"/>
              </a:solidFill>
              <a:effectLst/>
              <a:latin typeface="+mn-lt"/>
              <a:ea typeface="+mn-ea"/>
              <a:cs typeface="+mn-cs"/>
            </a:rPr>
            <a:t>　今後も、実質公債費比率等を勘案し、適正な</a:t>
          </a:r>
          <a:r>
            <a:rPr kumimoji="1" lang="ja-JP" altLang="en-US" sz="1100">
              <a:solidFill>
                <a:schemeClr val="dk1"/>
              </a:solidFill>
              <a:effectLst/>
              <a:latin typeface="+mn-lt"/>
              <a:ea typeface="+mn-ea"/>
              <a:cs typeface="+mn-cs"/>
            </a:rPr>
            <a:t>建設</a:t>
          </a:r>
          <a:r>
            <a:rPr kumimoji="1" lang="ja-JP" altLang="ja-JP" sz="1100">
              <a:solidFill>
                <a:schemeClr val="dk1"/>
              </a:solidFill>
              <a:effectLst/>
              <a:latin typeface="+mn-lt"/>
              <a:ea typeface="+mn-ea"/>
              <a:cs typeface="+mn-cs"/>
            </a:rPr>
            <a:t>事業の執行に努める。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131899</xdr:rowOff>
    </xdr:from>
    <xdr:to>
      <xdr:col>82</xdr:col>
      <xdr:colOff>107950</xdr:colOff>
      <xdr:row>81</xdr:row>
      <xdr:rowOff>20864</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647749"/>
          <a:ext cx="0" cy="12605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164391</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3880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20864</xdr:rowOff>
    </xdr:from>
    <xdr:to>
      <xdr:col>82</xdr:col>
      <xdr:colOff>196850</xdr:colOff>
      <xdr:row>81</xdr:row>
      <xdr:rowOff>20864</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3908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46826</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391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131899</xdr:rowOff>
    </xdr:from>
    <xdr:to>
      <xdr:col>82</xdr:col>
      <xdr:colOff>196850</xdr:colOff>
      <xdr:row>73</xdr:row>
      <xdr:rowOff>131899</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647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112304</xdr:rowOff>
    </xdr:from>
    <xdr:to>
      <xdr:col>82</xdr:col>
      <xdr:colOff>107950</xdr:colOff>
      <xdr:row>76</xdr:row>
      <xdr:rowOff>2902</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5671800" y="12971054"/>
          <a:ext cx="838200" cy="6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69504</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2711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97427</xdr:rowOff>
    </xdr:from>
    <xdr:to>
      <xdr:col>82</xdr:col>
      <xdr:colOff>158750</xdr:colOff>
      <xdr:row>78</xdr:row>
      <xdr:rowOff>27577</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299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1270</xdr:rowOff>
    </xdr:from>
    <xdr:to>
      <xdr:col>78</xdr:col>
      <xdr:colOff>69850</xdr:colOff>
      <xdr:row>75</xdr:row>
      <xdr:rowOff>112304</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4782800" y="12860020"/>
          <a:ext cx="889000" cy="111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54973</xdr:rowOff>
    </xdr:from>
    <xdr:to>
      <xdr:col>78</xdr:col>
      <xdr:colOff>120650</xdr:colOff>
      <xdr:row>77</xdr:row>
      <xdr:rowOff>156573</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25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141350</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33430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32294</xdr:rowOff>
    </xdr:from>
    <xdr:to>
      <xdr:col>73</xdr:col>
      <xdr:colOff>180975</xdr:colOff>
      <xdr:row>75</xdr:row>
      <xdr:rowOff>1270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893800" y="12719594"/>
          <a:ext cx="889000" cy="140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19050</xdr:rowOff>
    </xdr:from>
    <xdr:to>
      <xdr:col>74</xdr:col>
      <xdr:colOff>31750</xdr:colOff>
      <xdr:row>77</xdr:row>
      <xdr:rowOff>120650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105427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32294</xdr:rowOff>
    </xdr:from>
    <xdr:to>
      <xdr:col>69</xdr:col>
      <xdr:colOff>92075</xdr:colOff>
      <xdr:row>74</xdr:row>
      <xdr:rowOff>166188</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004800" y="12719594"/>
          <a:ext cx="889000" cy="133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102326</xdr:rowOff>
    </xdr:from>
    <xdr:to>
      <xdr:col>69</xdr:col>
      <xdr:colOff>142875</xdr:colOff>
      <xdr:row>77</xdr:row>
      <xdr:rowOff>32476</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132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17253</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3218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61505</xdr:rowOff>
    </xdr:from>
    <xdr:to>
      <xdr:col>65</xdr:col>
      <xdr:colOff>53975</xdr:colOff>
      <xdr:row>77</xdr:row>
      <xdr:rowOff>163105</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263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147882</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3349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123553</xdr:rowOff>
    </xdr:from>
    <xdr:to>
      <xdr:col>82</xdr:col>
      <xdr:colOff>158750</xdr:colOff>
      <xdr:row>76</xdr:row>
      <xdr:rowOff>53702</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298230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140080</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28273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61504</xdr:rowOff>
    </xdr:from>
    <xdr:to>
      <xdr:col>78</xdr:col>
      <xdr:colOff>120650</xdr:colOff>
      <xdr:row>75</xdr:row>
      <xdr:rowOff>163103</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292025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1831</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26891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121920</xdr:rowOff>
    </xdr:from>
    <xdr:to>
      <xdr:col>74</xdr:col>
      <xdr:colOff>31750</xdr:colOff>
      <xdr:row>75</xdr:row>
      <xdr:rowOff>52070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2809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62247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2578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152944</xdr:rowOff>
    </xdr:from>
    <xdr:to>
      <xdr:col>69</xdr:col>
      <xdr:colOff>142875</xdr:colOff>
      <xdr:row>74</xdr:row>
      <xdr:rowOff>83094</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2668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93271</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2437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115388</xdr:rowOff>
    </xdr:from>
    <xdr:to>
      <xdr:col>65</xdr:col>
      <xdr:colOff>53975</xdr:colOff>
      <xdr:row>75</xdr:row>
      <xdr:rowOff>45538</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2802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55715</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2571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北海道利尻富士町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96916</xdr:rowOff>
    </xdr:from>
    <xdr:to>
      <xdr:col>29</xdr:col>
      <xdr:colOff>127000</xdr:colOff>
      <xdr:row>20</xdr:row>
      <xdr:rowOff>140164</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01941"/>
          <a:ext cx="0" cy="141484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112241</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88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140164</xdr:rowOff>
    </xdr:from>
    <xdr:to>
      <xdr:col>30</xdr:col>
      <xdr:colOff>25400</xdr:colOff>
      <xdr:row>20</xdr:row>
      <xdr:rowOff>140164</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167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11843</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45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910,792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96916</xdr:rowOff>
    </xdr:from>
    <xdr:to>
      <xdr:col>30</xdr:col>
      <xdr:colOff>25400</xdr:colOff>
      <xdr:row>12</xdr:row>
      <xdr:rowOff>96916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0194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46960</xdr:rowOff>
    </xdr:from>
    <xdr:to>
      <xdr:col>29</xdr:col>
      <xdr:colOff>127000</xdr:colOff>
      <xdr:row>17</xdr:row>
      <xdr:rowOff>143650</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009235"/>
          <a:ext cx="647700" cy="966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128436</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2621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156359</xdr:rowOff>
    </xdr:from>
    <xdr:to>
      <xdr:col>29</xdr:col>
      <xdr:colOff>177800</xdr:colOff>
      <xdr:row>19</xdr:row>
      <xdr:rowOff>86509</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900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143650</xdr:rowOff>
    </xdr:from>
    <xdr:to>
      <xdr:col>26</xdr:col>
      <xdr:colOff>50800</xdr:colOff>
      <xdr:row>18</xdr:row>
      <xdr:rowOff>13980</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105925"/>
          <a:ext cx="698500" cy="417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36187</xdr:rowOff>
    </xdr:from>
    <xdr:to>
      <xdr:col>26</xdr:col>
      <xdr:colOff>101600</xdr:colOff>
      <xdr:row>19</xdr:row>
      <xdr:rowOff>137787</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3413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122564</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4277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13980</xdr:rowOff>
    </xdr:from>
    <xdr:to>
      <xdr:col>22</xdr:col>
      <xdr:colOff>114300</xdr:colOff>
      <xdr:row>18</xdr:row>
      <xdr:rowOff>57047</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147705"/>
          <a:ext cx="698500" cy="430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55876</xdr:rowOff>
    </xdr:from>
    <xdr:to>
      <xdr:col>22</xdr:col>
      <xdr:colOff>165100</xdr:colOff>
      <xdr:row>19</xdr:row>
      <xdr:rowOff>157476</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61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142253</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447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57047</xdr:rowOff>
    </xdr:from>
    <xdr:to>
      <xdr:col>18</xdr:col>
      <xdr:colOff>177800</xdr:colOff>
      <xdr:row>18</xdr:row>
      <xdr:rowOff>69880</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190772"/>
          <a:ext cx="698500" cy="128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74876</xdr:rowOff>
    </xdr:from>
    <xdr:to>
      <xdr:col>19</xdr:col>
      <xdr:colOff>38100</xdr:colOff>
      <xdr:row>20</xdr:row>
      <xdr:rowOff>5026</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80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161253</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466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89049</xdr:rowOff>
    </xdr:from>
    <xdr:to>
      <xdr:col>15</xdr:col>
      <xdr:colOff>101600</xdr:colOff>
      <xdr:row>20</xdr:row>
      <xdr:rowOff>19199</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942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3976</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480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167610</xdr:rowOff>
    </xdr:from>
    <xdr:to>
      <xdr:col>29</xdr:col>
      <xdr:colOff>177800</xdr:colOff>
      <xdr:row>17</xdr:row>
      <xdr:rowOff>97760</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9584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12687</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8035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487,016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92850</xdr:rowOff>
    </xdr:from>
    <xdr:to>
      <xdr:col>26</xdr:col>
      <xdr:colOff>101600</xdr:colOff>
      <xdr:row>18</xdr:row>
      <xdr:rowOff>23000</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0551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33177</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8240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134630</xdr:rowOff>
    </xdr:from>
    <xdr:to>
      <xdr:col>22</xdr:col>
      <xdr:colOff>165100</xdr:colOff>
      <xdr:row>18</xdr:row>
      <xdr:rowOff>64780</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0969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74957</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865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6247</xdr:rowOff>
    </xdr:from>
    <xdr:to>
      <xdr:col>19</xdr:col>
      <xdr:colOff>38100</xdr:colOff>
      <xdr:row>18</xdr:row>
      <xdr:rowOff>107847</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1399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118024</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908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19080</xdr:rowOff>
    </xdr:from>
    <xdr:to>
      <xdr:col>15</xdr:col>
      <xdr:colOff>101600</xdr:colOff>
      <xdr:row>18</xdr:row>
      <xdr:rowOff>120680</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1528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130857</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921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207988</xdr:rowOff>
    </xdr:from>
    <xdr:to>
      <xdr:col>29</xdr:col>
      <xdr:colOff>127000</xdr:colOff>
      <xdr:row>37</xdr:row>
      <xdr:rowOff>63906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132538"/>
          <a:ext cx="0" cy="105606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35983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160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63906</xdr:rowOff>
    </xdr:from>
    <xdr:to>
      <xdr:col>30</xdr:col>
      <xdr:colOff>25400</xdr:colOff>
      <xdr:row>37</xdr:row>
      <xdr:rowOff>63906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1886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122915</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876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207988</xdr:rowOff>
    </xdr:from>
    <xdr:to>
      <xdr:col>30</xdr:col>
      <xdr:colOff>25400</xdr:colOff>
      <xdr:row>33</xdr:row>
      <xdr:rowOff>207988</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1325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247138</xdr:rowOff>
    </xdr:from>
    <xdr:to>
      <xdr:col>29</xdr:col>
      <xdr:colOff>127000</xdr:colOff>
      <xdr:row>34</xdr:row>
      <xdr:rowOff>262455</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003800" y="6514588"/>
          <a:ext cx="647700" cy="153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64279</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674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92202</xdr:rowOff>
    </xdr:from>
    <xdr:to>
      <xdr:col>29</xdr:col>
      <xdr:colOff>177800</xdr:colOff>
      <xdr:row>35</xdr:row>
      <xdr:rowOff>193802</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70255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204303</xdr:rowOff>
    </xdr:from>
    <xdr:to>
      <xdr:col>26</xdr:col>
      <xdr:colOff>50800</xdr:colOff>
      <xdr:row>34</xdr:row>
      <xdr:rowOff>262455</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4305300" y="6471753"/>
          <a:ext cx="698500" cy="581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89184</xdr:rowOff>
    </xdr:from>
    <xdr:to>
      <xdr:col>26</xdr:col>
      <xdr:colOff>101600</xdr:colOff>
      <xdr:row>35</xdr:row>
      <xdr:rowOff>190784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995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175561</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7859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147474</xdr:rowOff>
    </xdr:from>
    <xdr:to>
      <xdr:col>22</xdr:col>
      <xdr:colOff>114300</xdr:colOff>
      <xdr:row>34</xdr:row>
      <xdr:rowOff>204303</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3606800" y="6414924"/>
          <a:ext cx="698500" cy="5682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104469</xdr:rowOff>
    </xdr:from>
    <xdr:to>
      <xdr:col>22</xdr:col>
      <xdr:colOff>165100</xdr:colOff>
      <xdr:row>35</xdr:row>
      <xdr:rowOff>206069</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7148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190846</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801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147474</xdr:rowOff>
    </xdr:from>
    <xdr:to>
      <xdr:col>18</xdr:col>
      <xdr:colOff>177800</xdr:colOff>
      <xdr:row>34</xdr:row>
      <xdr:rowOff>224557</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6414924"/>
          <a:ext cx="698500" cy="770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123630</xdr:rowOff>
    </xdr:from>
    <xdr:to>
      <xdr:col>19</xdr:col>
      <xdr:colOff>38100</xdr:colOff>
      <xdr:row>35</xdr:row>
      <xdr:rowOff>225230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7339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210007</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820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145763</xdr:rowOff>
    </xdr:from>
    <xdr:to>
      <xdr:col>15</xdr:col>
      <xdr:colOff>101600</xdr:colOff>
      <xdr:row>35</xdr:row>
      <xdr:rowOff>247363</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75611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232140</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842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196338</xdr:rowOff>
    </xdr:from>
    <xdr:to>
      <xdr:col>29</xdr:col>
      <xdr:colOff>177800</xdr:colOff>
      <xdr:row>34</xdr:row>
      <xdr:rowOff>297938</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4637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41415</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3088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211655</xdr:rowOff>
    </xdr:from>
    <xdr:to>
      <xdr:col>26</xdr:col>
      <xdr:colOff>101600</xdr:colOff>
      <xdr:row>34</xdr:row>
      <xdr:rowOff>313255</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4791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323432</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2479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153503</xdr:rowOff>
    </xdr:from>
    <xdr:to>
      <xdr:col>22</xdr:col>
      <xdr:colOff>165100</xdr:colOff>
      <xdr:row>34</xdr:row>
      <xdr:rowOff>255104</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420953"/>
          <a:ext cx="101600" cy="101601"/>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265280</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1898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96674</xdr:rowOff>
    </xdr:from>
    <xdr:to>
      <xdr:col>19</xdr:col>
      <xdr:colOff>38100</xdr:colOff>
      <xdr:row>34</xdr:row>
      <xdr:rowOff>198274</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3641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208451</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133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173757</xdr:rowOff>
    </xdr:from>
    <xdr:to>
      <xdr:col>15</xdr:col>
      <xdr:colOff>101600</xdr:colOff>
      <xdr:row>34</xdr:row>
      <xdr:rowOff>275357</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4412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285534</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2100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北海道利尻富士町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2,151
2,142
105.62
6,311,286
6,185,515
125,771
2,484,986
5,746,648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98878</xdr:rowOff>
    </xdr:from>
    <xdr:to>
      <xdr:col>28</xdr:col>
      <xdr:colOff>114300</xdr:colOff>
      <xdr:row>39</xdr:row>
      <xdr:rowOff>98878</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128105</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144434</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29</xdr:row>
      <xdr:rowOff>38299</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5" name="テキスト ボックス 54">
          <a:extLst>
            <a:ext uri="{FF2B5EF4-FFF2-40B4-BE49-F238E27FC236}">
              <a16:creationId xmlns:a16="http://schemas.microsoft.com/office/drawing/2014/main" id="{00000000-0008-0000-0600-000037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6" name="人件費グラフ枠">
          <a:extLst>
            <a:ext uri="{FF2B5EF4-FFF2-40B4-BE49-F238E27FC236}">
              <a16:creationId xmlns:a16="http://schemas.microsoft.com/office/drawing/2014/main" id="{00000000-0008-0000-0600-000038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73501</xdr:rowOff>
    </xdr:from>
    <xdr:to>
      <xdr:col>24</xdr:col>
      <xdr:colOff>62865</xdr:colOff>
      <xdr:row>38</xdr:row>
      <xdr:rowOff>62864</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flipV="1">
          <a:off x="4633595" y="5217001"/>
          <a:ext cx="1270" cy="13609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66691</xdr:rowOff>
    </xdr:from>
    <xdr:ext cx="599010" cy="259045"/>
    <xdr:sp macro="" textlink="">
      <xdr:nvSpPr>
        <xdr:cNvPr id="58" name="人件費最小値テキスト">
          <a:extLst>
            <a:ext uri="{FF2B5EF4-FFF2-40B4-BE49-F238E27FC236}">
              <a16:creationId xmlns:a16="http://schemas.microsoft.com/office/drawing/2014/main" id="{00000000-0008-0000-0600-00003A000000}"/>
            </a:ext>
          </a:extLst>
        </xdr:cNvPr>
        <xdr:cNvSpPr txBox="1"/>
      </xdr:nvSpPr>
      <xdr:spPr>
        <a:xfrm>
          <a:off x="4686300" y="6581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62864</xdr:rowOff>
    </xdr:from>
    <xdr:to>
      <xdr:col>24</xdr:col>
      <xdr:colOff>152400</xdr:colOff>
      <xdr:row>38</xdr:row>
      <xdr:rowOff>62864</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6577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20178</xdr:rowOff>
    </xdr:from>
    <xdr:ext cx="599010" cy="259045"/>
    <xdr:sp macro="" textlink="">
      <xdr:nvSpPr>
        <xdr:cNvPr id="60" name="人件費最大値テキスト">
          <a:extLst>
            <a:ext uri="{FF2B5EF4-FFF2-40B4-BE49-F238E27FC236}">
              <a16:creationId xmlns:a16="http://schemas.microsoft.com/office/drawing/2014/main" id="{00000000-0008-0000-0600-00003C000000}"/>
            </a:ext>
          </a:extLst>
        </xdr:cNvPr>
        <xdr:cNvSpPr txBox="1"/>
      </xdr:nvSpPr>
      <xdr:spPr>
        <a:xfrm>
          <a:off x="4686300" y="4992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73501</xdr:rowOff>
    </xdr:from>
    <xdr:to>
      <xdr:col>24</xdr:col>
      <xdr:colOff>152400</xdr:colOff>
      <xdr:row>30</xdr:row>
      <xdr:rowOff>73501</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a:off x="4546600" y="5217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149445</xdr:rowOff>
    </xdr:from>
    <xdr:to>
      <xdr:col>24</xdr:col>
      <xdr:colOff>63500</xdr:colOff>
      <xdr:row>37</xdr:row>
      <xdr:rowOff>8279</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3797300" y="6321645"/>
          <a:ext cx="838200" cy="30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110127</xdr:rowOff>
    </xdr:from>
    <xdr:ext cx="599010" cy="259045"/>
    <xdr:sp macro="" textlink="">
      <xdr:nvSpPr>
        <xdr:cNvPr id="63" name="人件費平均値テキスト">
          <a:extLst>
            <a:ext uri="{FF2B5EF4-FFF2-40B4-BE49-F238E27FC236}">
              <a16:creationId xmlns:a16="http://schemas.microsoft.com/office/drawing/2014/main" id="{00000000-0008-0000-0600-00003F000000}"/>
            </a:ext>
          </a:extLst>
        </xdr:cNvPr>
        <xdr:cNvSpPr txBox="1"/>
      </xdr:nvSpPr>
      <xdr:spPr>
        <a:xfrm>
          <a:off x="4686300" y="62823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263,788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131700</xdr:rowOff>
    </xdr:from>
    <xdr:to>
      <xdr:col>24</xdr:col>
      <xdr:colOff>114300</xdr:colOff>
      <xdr:row>37</xdr:row>
      <xdr:rowOff>61850</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4584700" y="630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8279</xdr:rowOff>
    </xdr:from>
    <xdr:to>
      <xdr:col>19</xdr:col>
      <xdr:colOff>177800</xdr:colOff>
      <xdr:row>37</xdr:row>
      <xdr:rowOff>8296</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908300" y="6351929"/>
          <a:ext cx="889000" cy="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164909</xdr:rowOff>
    </xdr:from>
    <xdr:to>
      <xdr:col>20</xdr:col>
      <xdr:colOff>38100</xdr:colOff>
      <xdr:row>37</xdr:row>
      <xdr:rowOff>95059</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3746500" y="6337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86186</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3497795" y="6429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6893</xdr:rowOff>
    </xdr:from>
    <xdr:to>
      <xdr:col>15</xdr:col>
      <xdr:colOff>50800</xdr:colOff>
      <xdr:row>37</xdr:row>
      <xdr:rowOff>8296</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a:off x="2019300" y="6350543"/>
          <a:ext cx="889000" cy="1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170864</xdr:rowOff>
    </xdr:from>
    <xdr:to>
      <xdr:col>15</xdr:col>
      <xdr:colOff>101600</xdr:colOff>
      <xdr:row>37</xdr:row>
      <xdr:rowOff>101014</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2857500" y="6343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92141</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2608795" y="6435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6893</xdr:rowOff>
    </xdr:from>
    <xdr:to>
      <xdr:col>10</xdr:col>
      <xdr:colOff>114300</xdr:colOff>
      <xdr:row>37</xdr:row>
      <xdr:rowOff>20372</xdr:rowOff>
    </xdr:to>
    <xdr:cxnSp macro="">
      <xdr:nvCxnSpPr>
        <xdr:cNvPr id="71" name="直線コネクタ 70">
          <a:extLst>
            <a:ext uri="{FF2B5EF4-FFF2-40B4-BE49-F238E27FC236}">
              <a16:creationId xmlns:a16="http://schemas.microsoft.com/office/drawing/2014/main" id="{00000000-0008-0000-0600-000047000000}"/>
            </a:ext>
          </a:extLst>
        </xdr:cNvPr>
        <xdr:cNvCxnSpPr/>
      </xdr:nvCxnSpPr>
      <xdr:spPr>
        <a:xfrm flipV="1">
          <a:off x="1130300" y="6350543"/>
          <a:ext cx="889000" cy="13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13155</xdr:rowOff>
    </xdr:from>
    <xdr:to>
      <xdr:col>10</xdr:col>
      <xdr:colOff>165100</xdr:colOff>
      <xdr:row>37</xdr:row>
      <xdr:rowOff>114755</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968500" y="6356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105882</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1719795" y="64495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25059</xdr:rowOff>
    </xdr:from>
    <xdr:to>
      <xdr:col>6</xdr:col>
      <xdr:colOff>38100</xdr:colOff>
      <xdr:row>37</xdr:row>
      <xdr:rowOff>126659</xdr:rowOff>
    </xdr:to>
    <xdr:sp macro="" textlink="">
      <xdr:nvSpPr>
        <xdr:cNvPr id="74" name="フローチャート: 判断 73">
          <a:extLst>
            <a:ext uri="{FF2B5EF4-FFF2-40B4-BE49-F238E27FC236}">
              <a16:creationId xmlns:a16="http://schemas.microsoft.com/office/drawing/2014/main" id="{00000000-0008-0000-0600-00004A000000}"/>
            </a:ext>
          </a:extLst>
        </xdr:cNvPr>
        <xdr:cNvSpPr/>
      </xdr:nvSpPr>
      <xdr:spPr>
        <a:xfrm>
          <a:off x="1079500" y="6368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117786</xdr:rowOff>
    </xdr:from>
    <xdr:ext cx="59901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830795" y="6461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98645</xdr:rowOff>
    </xdr:from>
    <xdr:to>
      <xdr:col>24</xdr:col>
      <xdr:colOff>114300</xdr:colOff>
      <xdr:row>37</xdr:row>
      <xdr:rowOff>28795</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4584700" y="6270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121522</xdr:rowOff>
    </xdr:from>
    <xdr:ext cx="599010" cy="259045"/>
    <xdr:sp macro="" textlink="">
      <xdr:nvSpPr>
        <xdr:cNvPr id="82" name="人件費該当値テキスト">
          <a:extLst>
            <a:ext uri="{FF2B5EF4-FFF2-40B4-BE49-F238E27FC236}">
              <a16:creationId xmlns:a16="http://schemas.microsoft.com/office/drawing/2014/main" id="{00000000-0008-0000-0600-000052000000}"/>
            </a:ext>
          </a:extLst>
        </xdr:cNvPr>
        <xdr:cNvSpPr txBox="1"/>
      </xdr:nvSpPr>
      <xdr:spPr>
        <a:xfrm>
          <a:off x="4686300" y="61222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284,032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128929</xdr:rowOff>
    </xdr:from>
    <xdr:to>
      <xdr:col>20</xdr:col>
      <xdr:colOff>38100</xdr:colOff>
      <xdr:row>37</xdr:row>
      <xdr:rowOff>59079</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3746500" y="6301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75606</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3497795" y="6076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128946</xdr:rowOff>
    </xdr:from>
    <xdr:to>
      <xdr:col>15</xdr:col>
      <xdr:colOff>101600</xdr:colOff>
      <xdr:row>37</xdr:row>
      <xdr:rowOff>59096</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2857500" y="6301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75623</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2608795" y="60763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127543</xdr:rowOff>
    </xdr:from>
    <xdr:to>
      <xdr:col>10</xdr:col>
      <xdr:colOff>165100</xdr:colOff>
      <xdr:row>37</xdr:row>
      <xdr:rowOff>57693</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968500" y="6299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74220</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1719795" y="60749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141022</xdr:rowOff>
    </xdr:from>
    <xdr:to>
      <xdr:col>6</xdr:col>
      <xdr:colOff>38100</xdr:colOff>
      <xdr:row>37</xdr:row>
      <xdr:rowOff>71172</xdr:rowOff>
    </xdr:to>
    <xdr:sp macro="" textlink="">
      <xdr:nvSpPr>
        <xdr:cNvPr id="89" name="楕円 88">
          <a:extLst>
            <a:ext uri="{FF2B5EF4-FFF2-40B4-BE49-F238E27FC236}">
              <a16:creationId xmlns:a16="http://schemas.microsoft.com/office/drawing/2014/main" id="{00000000-0008-0000-0600-000059000000}"/>
            </a:ext>
          </a:extLst>
        </xdr:cNvPr>
        <xdr:cNvSpPr/>
      </xdr:nvSpPr>
      <xdr:spPr>
        <a:xfrm>
          <a:off x="1079500" y="6313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87699</xdr:rowOff>
    </xdr:from>
    <xdr:ext cx="599010" cy="259045"/>
    <xdr:sp macro="" textlink="">
      <xdr:nvSpPr>
        <xdr:cNvPr id="90" name="テキスト ボックス 89">
          <a:extLst>
            <a:ext uri="{FF2B5EF4-FFF2-40B4-BE49-F238E27FC236}">
              <a16:creationId xmlns:a16="http://schemas.microsoft.com/office/drawing/2014/main" id="{00000000-0008-0000-0600-00005A000000}"/>
            </a:ext>
          </a:extLst>
        </xdr:cNvPr>
        <xdr:cNvSpPr txBox="1"/>
      </xdr:nvSpPr>
      <xdr:spPr>
        <a:xfrm>
          <a:off x="830795" y="60884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9" name="テキスト ボックス 98">
          <a:extLst>
            <a:ext uri="{FF2B5EF4-FFF2-40B4-BE49-F238E27FC236}">
              <a16:creationId xmlns:a16="http://schemas.microsoft.com/office/drawing/2014/main" id="{00000000-0008-0000-0600-000063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60447</xdr:rowOff>
    </xdr:from>
    <xdr:to>
      <xdr:col>24</xdr:col>
      <xdr:colOff>62865</xdr:colOff>
      <xdr:row>58</xdr:row>
      <xdr:rowOff>69482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32947"/>
          <a:ext cx="1270" cy="1380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73309</xdr:rowOff>
    </xdr:from>
    <xdr:ext cx="599010"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01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69482</xdr:rowOff>
    </xdr:from>
    <xdr:to>
      <xdr:col>24</xdr:col>
      <xdr:colOff>152400</xdr:colOff>
      <xdr:row>58</xdr:row>
      <xdr:rowOff>69482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013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7124</xdr:rowOff>
    </xdr:from>
    <xdr:ext cx="690189"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0817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1,202,404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60447</xdr:rowOff>
    </xdr:from>
    <xdr:to>
      <xdr:col>24</xdr:col>
      <xdr:colOff>152400</xdr:colOff>
      <xdr:row>50</xdr:row>
      <xdr:rowOff>60447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32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137306</xdr:rowOff>
    </xdr:from>
    <xdr:to>
      <xdr:col>24</xdr:col>
      <xdr:colOff>63500</xdr:colOff>
      <xdr:row>57</xdr:row>
      <xdr:rowOff>9067</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738506"/>
          <a:ext cx="838200" cy="43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126902</xdr:rowOff>
    </xdr:from>
    <xdr:ext cx="599010"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7281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283,090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148475</xdr:rowOff>
    </xdr:from>
    <xdr:to>
      <xdr:col>24</xdr:col>
      <xdr:colOff>114300</xdr:colOff>
      <xdr:row>57</xdr:row>
      <xdr:rowOff>78625</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4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9067</xdr:rowOff>
    </xdr:from>
    <xdr:to>
      <xdr:col>19</xdr:col>
      <xdr:colOff>177800</xdr:colOff>
      <xdr:row>57</xdr:row>
      <xdr:rowOff>10941</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781717"/>
          <a:ext cx="889000" cy="1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1440</xdr:rowOff>
    </xdr:from>
    <xdr:to>
      <xdr:col>20</xdr:col>
      <xdr:colOff>38100</xdr:colOff>
      <xdr:row>57</xdr:row>
      <xdr:rowOff>103040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74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94167</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497795" y="9866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10941</xdr:rowOff>
    </xdr:from>
    <xdr:to>
      <xdr:col>15</xdr:col>
      <xdr:colOff>50800</xdr:colOff>
      <xdr:row>57</xdr:row>
      <xdr:rowOff>52798</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783591"/>
          <a:ext cx="889000" cy="41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5522</xdr:rowOff>
    </xdr:from>
    <xdr:to>
      <xdr:col>15</xdr:col>
      <xdr:colOff>101600</xdr:colOff>
      <xdr:row>57</xdr:row>
      <xdr:rowOff>107122</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77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98249</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08795" y="9870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52798</xdr:rowOff>
    </xdr:from>
    <xdr:to>
      <xdr:col>10</xdr:col>
      <xdr:colOff>114300</xdr:colOff>
      <xdr:row>57</xdr:row>
      <xdr:rowOff>62235</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825448"/>
          <a:ext cx="889000" cy="9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39268</xdr:rowOff>
    </xdr:from>
    <xdr:to>
      <xdr:col>10</xdr:col>
      <xdr:colOff>165100</xdr:colOff>
      <xdr:row>57</xdr:row>
      <xdr:rowOff>140868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131995</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19795" y="9904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52315</xdr:rowOff>
    </xdr:from>
    <xdr:to>
      <xdr:col>6</xdr:col>
      <xdr:colOff>38100</xdr:colOff>
      <xdr:row>57</xdr:row>
      <xdr:rowOff>153915</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24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145042</xdr:rowOff>
    </xdr:from>
    <xdr:ext cx="59901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30795" y="9917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86506</xdr:rowOff>
    </xdr:from>
    <xdr:to>
      <xdr:col>24</xdr:col>
      <xdr:colOff>114300</xdr:colOff>
      <xdr:row>57</xdr:row>
      <xdr:rowOff>16656</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687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109383</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5391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331,885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129717</xdr:rowOff>
    </xdr:from>
    <xdr:to>
      <xdr:col>20</xdr:col>
      <xdr:colOff>38100</xdr:colOff>
      <xdr:row>57</xdr:row>
      <xdr:rowOff>59867</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730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76394</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795" y="9506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131591</xdr:rowOff>
    </xdr:from>
    <xdr:to>
      <xdr:col>15</xdr:col>
      <xdr:colOff>101600</xdr:colOff>
      <xdr:row>57</xdr:row>
      <xdr:rowOff>61741</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732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78268</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9508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1998</xdr:rowOff>
    </xdr:from>
    <xdr:to>
      <xdr:col>10</xdr:col>
      <xdr:colOff>165100</xdr:colOff>
      <xdr:row>57</xdr:row>
      <xdr:rowOff>103598</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774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120125</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19795" y="95498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11435</xdr:rowOff>
    </xdr:from>
    <xdr:to>
      <xdr:col>6</xdr:col>
      <xdr:colOff>38100</xdr:colOff>
      <xdr:row>57</xdr:row>
      <xdr:rowOff>113035</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784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129562</xdr:rowOff>
    </xdr:from>
    <xdr:ext cx="599010"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30795" y="9559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60824</xdr:rowOff>
    </xdr:from>
    <xdr:to>
      <xdr:col>24</xdr:col>
      <xdr:colOff>62865</xdr:colOff>
      <xdr:row>78</xdr:row>
      <xdr:rowOff>137734</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405224"/>
          <a:ext cx="1270" cy="1105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141561</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5146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137734</xdr:rowOff>
    </xdr:from>
    <xdr:to>
      <xdr:col>24</xdr:col>
      <xdr:colOff>152400</xdr:colOff>
      <xdr:row>78</xdr:row>
      <xdr:rowOff>137734</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510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7501</xdr:rowOff>
    </xdr:from>
    <xdr:ext cx="599010"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80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60824</xdr:rowOff>
    </xdr:from>
    <xdr:to>
      <xdr:col>24</xdr:col>
      <xdr:colOff>152400</xdr:colOff>
      <xdr:row>72</xdr:row>
      <xdr:rowOff>60824</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405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71348</xdr:rowOff>
    </xdr:from>
    <xdr:to>
      <xdr:col>24</xdr:col>
      <xdr:colOff>63500</xdr:colOff>
      <xdr:row>76</xdr:row>
      <xdr:rowOff>11185</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3797300" y="12930098"/>
          <a:ext cx="838200" cy="111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42395</xdr:rowOff>
    </xdr:from>
    <xdr:ext cx="534377"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2440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63968</xdr:rowOff>
    </xdr:from>
    <xdr:to>
      <xdr:col>24</xdr:col>
      <xdr:colOff>114300</xdr:colOff>
      <xdr:row>77</xdr:row>
      <xdr:rowOff>165568</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5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11185</xdr:rowOff>
    </xdr:from>
    <xdr:to>
      <xdr:col>19</xdr:col>
      <xdr:colOff>177800</xdr:colOff>
      <xdr:row>76</xdr:row>
      <xdr:rowOff>155104</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2908300" y="13041385"/>
          <a:ext cx="889000" cy="143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76482</xdr:rowOff>
    </xdr:from>
    <xdr:to>
      <xdr:col>20</xdr:col>
      <xdr:colOff>38100</xdr:colOff>
      <xdr:row>78</xdr:row>
      <xdr:rowOff>6632</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7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169209</xdr:rowOff>
    </xdr:from>
    <xdr:ext cx="534377"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30111" y="13370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63060</xdr:rowOff>
    </xdr:from>
    <xdr:to>
      <xdr:col>15</xdr:col>
      <xdr:colOff>50800</xdr:colOff>
      <xdr:row>76</xdr:row>
      <xdr:rowOff>155104</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2019300" y="13093260"/>
          <a:ext cx="889000" cy="92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81663</xdr:rowOff>
    </xdr:from>
    <xdr:to>
      <xdr:col>15</xdr:col>
      <xdr:colOff>101600</xdr:colOff>
      <xdr:row>78</xdr:row>
      <xdr:rowOff>11813</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83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2940</xdr:rowOff>
    </xdr:from>
    <xdr:ext cx="534377"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41111" y="13376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63060</xdr:rowOff>
    </xdr:from>
    <xdr:to>
      <xdr:col>10</xdr:col>
      <xdr:colOff>114300</xdr:colOff>
      <xdr:row>76</xdr:row>
      <xdr:rowOff>91886</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1130300" y="13093260"/>
          <a:ext cx="889000" cy="28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92749</xdr:rowOff>
    </xdr:from>
    <xdr:to>
      <xdr:col>10</xdr:col>
      <xdr:colOff>165100</xdr:colOff>
      <xdr:row>78</xdr:row>
      <xdr:rowOff>22899</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94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14026</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52111" y="13387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110832</xdr:rowOff>
    </xdr:from>
    <xdr:to>
      <xdr:col>6</xdr:col>
      <xdr:colOff>38100</xdr:colOff>
      <xdr:row>78</xdr:row>
      <xdr:rowOff>40982</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312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32109</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63111" y="13405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20548</xdr:rowOff>
    </xdr:from>
    <xdr:to>
      <xdr:col>24</xdr:col>
      <xdr:colOff>114300</xdr:colOff>
      <xdr:row>75</xdr:row>
      <xdr:rowOff>122148</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2879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43425</xdr:rowOff>
    </xdr:from>
    <xdr:ext cx="599010"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27307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131835</xdr:rowOff>
    </xdr:from>
    <xdr:to>
      <xdr:col>20</xdr:col>
      <xdr:colOff>38100</xdr:colOff>
      <xdr:row>76</xdr:row>
      <xdr:rowOff>61985</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2990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78512</xdr:rowOff>
    </xdr:from>
    <xdr:ext cx="59901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497795" y="127658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104304</xdr:rowOff>
    </xdr:from>
    <xdr:to>
      <xdr:col>15</xdr:col>
      <xdr:colOff>101600</xdr:colOff>
      <xdr:row>77</xdr:row>
      <xdr:rowOff>34454</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134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50980</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41111" y="12909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12260</xdr:rowOff>
    </xdr:from>
    <xdr:to>
      <xdr:col>10</xdr:col>
      <xdr:colOff>165100</xdr:colOff>
      <xdr:row>76</xdr:row>
      <xdr:rowOff>113860</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04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74</xdr:row>
      <xdr:rowOff>130387</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52111" y="12817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41086</xdr:rowOff>
    </xdr:from>
    <xdr:to>
      <xdr:col>6</xdr:col>
      <xdr:colOff>38100</xdr:colOff>
      <xdr:row>76</xdr:row>
      <xdr:rowOff>142686</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071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74</xdr:row>
      <xdr:rowOff>159213</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63111" y="12846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40267</xdr:rowOff>
    </xdr:from>
    <xdr:to>
      <xdr:col>24</xdr:col>
      <xdr:colOff>62865</xdr:colOff>
      <xdr:row>98</xdr:row>
      <xdr:rowOff>6099</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470767"/>
          <a:ext cx="1270" cy="1337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9926</xdr:rowOff>
    </xdr:from>
    <xdr:ext cx="534377"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6812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6099</xdr:rowOff>
    </xdr:from>
    <xdr:to>
      <xdr:col>24</xdr:col>
      <xdr:colOff>152400</xdr:colOff>
      <xdr:row>98</xdr:row>
      <xdr:rowOff>6099</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6808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158394</xdr:rowOff>
    </xdr:from>
    <xdr:ext cx="599010"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245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40267</xdr:rowOff>
    </xdr:from>
    <xdr:to>
      <xdr:col>24</xdr:col>
      <xdr:colOff>152400</xdr:colOff>
      <xdr:row>90</xdr:row>
      <xdr:rowOff>40267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470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17255</xdr:rowOff>
    </xdr:from>
    <xdr:to>
      <xdr:col>24</xdr:col>
      <xdr:colOff>63500</xdr:colOff>
      <xdr:row>96</xdr:row>
      <xdr:rowOff>57564</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3797300" y="16476455"/>
          <a:ext cx="838200" cy="40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157215</xdr:rowOff>
    </xdr:from>
    <xdr:ext cx="534377"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1020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134338</xdr:rowOff>
    </xdr:from>
    <xdr:to>
      <xdr:col>24</xdr:col>
      <xdr:colOff>114300</xdr:colOff>
      <xdr:row>95</xdr:row>
      <xdr:rowOff>64488</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250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150726</xdr:rowOff>
    </xdr:from>
    <xdr:to>
      <xdr:col>19</xdr:col>
      <xdr:colOff>177800</xdr:colOff>
      <xdr:row>96</xdr:row>
      <xdr:rowOff>17255</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2908300" y="16438476"/>
          <a:ext cx="889000" cy="37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149868</xdr:rowOff>
    </xdr:from>
    <xdr:to>
      <xdr:col>20</xdr:col>
      <xdr:colOff>38100</xdr:colOff>
      <xdr:row>95</xdr:row>
      <xdr:rowOff>80018</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26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96545</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30111" y="16041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141239</xdr:rowOff>
    </xdr:from>
    <xdr:to>
      <xdr:col>15</xdr:col>
      <xdr:colOff>50800</xdr:colOff>
      <xdr:row>95</xdr:row>
      <xdr:rowOff>150726</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2019300" y="16428989"/>
          <a:ext cx="889000" cy="9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25433</xdr:rowOff>
    </xdr:from>
    <xdr:to>
      <xdr:col>15</xdr:col>
      <xdr:colOff>101600</xdr:colOff>
      <xdr:row>95</xdr:row>
      <xdr:rowOff>127033</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313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143560</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1111" y="16088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141239</xdr:rowOff>
    </xdr:from>
    <xdr:to>
      <xdr:col>10</xdr:col>
      <xdr:colOff>114300</xdr:colOff>
      <xdr:row>97</xdr:row>
      <xdr:rowOff>48366</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1130300" y="16428989"/>
          <a:ext cx="889000" cy="250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133783</xdr:rowOff>
    </xdr:from>
    <xdr:to>
      <xdr:col>10</xdr:col>
      <xdr:colOff>165100</xdr:colOff>
      <xdr:row>95</xdr:row>
      <xdr:rowOff>63933</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25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80460</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025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133705</xdr:rowOff>
    </xdr:from>
    <xdr:to>
      <xdr:col>6</xdr:col>
      <xdr:colOff>38100</xdr:colOff>
      <xdr:row>96</xdr:row>
      <xdr:rowOff>63855</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42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80382</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196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6764</xdr:rowOff>
    </xdr:from>
    <xdr:to>
      <xdr:col>24</xdr:col>
      <xdr:colOff>114300</xdr:colOff>
      <xdr:row>96</xdr:row>
      <xdr:rowOff>108364</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6465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156641</xdr:rowOff>
    </xdr:from>
    <xdr:ext cx="534377"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6444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137905</xdr:rowOff>
    </xdr:from>
    <xdr:to>
      <xdr:col>20</xdr:col>
      <xdr:colOff>38100</xdr:colOff>
      <xdr:row>96</xdr:row>
      <xdr:rowOff>68055</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6425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59182</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530111" y="16518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99926</xdr:rowOff>
    </xdr:from>
    <xdr:to>
      <xdr:col>15</xdr:col>
      <xdr:colOff>101600</xdr:colOff>
      <xdr:row>96</xdr:row>
      <xdr:rowOff>30076</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6387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21203</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41111" y="16480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90439</xdr:rowOff>
    </xdr:from>
    <xdr:to>
      <xdr:col>10</xdr:col>
      <xdr:colOff>165100</xdr:colOff>
      <xdr:row>96</xdr:row>
      <xdr:rowOff>20589</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6378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11716</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52111" y="16470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169016</xdr:rowOff>
    </xdr:from>
    <xdr:to>
      <xdr:col>6</xdr:col>
      <xdr:colOff>38100</xdr:colOff>
      <xdr:row>97</xdr:row>
      <xdr:rowOff>99166</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6628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90293</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63111" y="16720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29</xdr:row>
      <xdr:rowOff>38299</xdr:rowOff>
    </xdr:from>
    <xdr:ext cx="685572"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918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41221</xdr:rowOff>
    </xdr:from>
    <xdr:to>
      <xdr:col>54</xdr:col>
      <xdr:colOff>189865</xdr:colOff>
      <xdr:row>38</xdr:row>
      <xdr:rowOff>143996</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184721"/>
          <a:ext cx="1270" cy="1474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147823</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662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143996</xdr:rowOff>
    </xdr:from>
    <xdr:to>
      <xdr:col>55</xdr:col>
      <xdr:colOff>88900</xdr:colOff>
      <xdr:row>38</xdr:row>
      <xdr:rowOff>143996</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659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159348</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4959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41221</xdr:rowOff>
    </xdr:from>
    <xdr:to>
      <xdr:col>55</xdr:col>
      <xdr:colOff>88900</xdr:colOff>
      <xdr:row>30</xdr:row>
      <xdr:rowOff>41221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184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57491</xdr:rowOff>
    </xdr:from>
    <xdr:to>
      <xdr:col>55</xdr:col>
      <xdr:colOff>0</xdr:colOff>
      <xdr:row>35</xdr:row>
      <xdr:rowOff>67823</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9639300" y="5886791"/>
          <a:ext cx="838200" cy="181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37096</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2092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308,514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58669</xdr:rowOff>
    </xdr:from>
    <xdr:to>
      <xdr:col>55</xdr:col>
      <xdr:colOff>50800</xdr:colOff>
      <xdr:row>36</xdr:row>
      <xdr:rowOff>160269</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230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67823</xdr:rowOff>
    </xdr:from>
    <xdr:to>
      <xdr:col>50</xdr:col>
      <xdr:colOff>114300</xdr:colOff>
      <xdr:row>35</xdr:row>
      <xdr:rowOff>68894</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8750300" y="6068573"/>
          <a:ext cx="889000" cy="1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108137</xdr:rowOff>
    </xdr:from>
    <xdr:to>
      <xdr:col>50</xdr:col>
      <xdr:colOff>165100</xdr:colOff>
      <xdr:row>37</xdr:row>
      <xdr:rowOff>38287</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28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29414</xdr:rowOff>
    </xdr:from>
    <xdr:ext cx="599010"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39795" y="6373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68894</xdr:rowOff>
    </xdr:from>
    <xdr:to>
      <xdr:col>45</xdr:col>
      <xdr:colOff>177800</xdr:colOff>
      <xdr:row>35</xdr:row>
      <xdr:rowOff>84395</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7861300" y="6069644"/>
          <a:ext cx="889000" cy="15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139649</xdr:rowOff>
    </xdr:from>
    <xdr:to>
      <xdr:col>46</xdr:col>
      <xdr:colOff>38100</xdr:colOff>
      <xdr:row>37</xdr:row>
      <xdr:rowOff>69799</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311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60926</xdr:rowOff>
    </xdr:from>
    <xdr:ext cx="599010"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50795" y="64045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145592</xdr:rowOff>
    </xdr:from>
    <xdr:to>
      <xdr:col>41</xdr:col>
      <xdr:colOff>50800</xdr:colOff>
      <xdr:row>35</xdr:row>
      <xdr:rowOff>84395</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5974892"/>
          <a:ext cx="889000" cy="110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2915</xdr:rowOff>
    </xdr:from>
    <xdr:to>
      <xdr:col>41</xdr:col>
      <xdr:colOff>101600</xdr:colOff>
      <xdr:row>37</xdr:row>
      <xdr:rowOff>104515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346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95642</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61795" y="6439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11932</xdr:rowOff>
    </xdr:from>
    <xdr:to>
      <xdr:col>36</xdr:col>
      <xdr:colOff>165100</xdr:colOff>
      <xdr:row>36</xdr:row>
      <xdr:rowOff>113532</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618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104659</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6276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6691</xdr:rowOff>
    </xdr:from>
    <xdr:to>
      <xdr:col>55</xdr:col>
      <xdr:colOff>50800</xdr:colOff>
      <xdr:row>34</xdr:row>
      <xdr:rowOff>108291</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5835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29568</xdr:rowOff>
    </xdr:from>
    <xdr:ext cx="599010"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5687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550,347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17023</xdr:rowOff>
    </xdr:from>
    <xdr:to>
      <xdr:col>50</xdr:col>
      <xdr:colOff>165100</xdr:colOff>
      <xdr:row>35</xdr:row>
      <xdr:rowOff>118623</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017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33</xdr:row>
      <xdr:rowOff>135150</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39795" y="5793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18094</xdr:rowOff>
    </xdr:from>
    <xdr:to>
      <xdr:col>46</xdr:col>
      <xdr:colOff>38100</xdr:colOff>
      <xdr:row>35</xdr:row>
      <xdr:rowOff>119694</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018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33</xdr:row>
      <xdr:rowOff>136221</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50795" y="57940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33595</xdr:rowOff>
    </xdr:from>
    <xdr:to>
      <xdr:col>41</xdr:col>
      <xdr:colOff>101600</xdr:colOff>
      <xdr:row>35</xdr:row>
      <xdr:rowOff>135195</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034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33</xdr:row>
      <xdr:rowOff>151722</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61795" y="5809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94792</xdr:rowOff>
    </xdr:from>
    <xdr:to>
      <xdr:col>36</xdr:col>
      <xdr:colOff>165100</xdr:colOff>
      <xdr:row>35</xdr:row>
      <xdr:rowOff>24942</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5924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41469</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5699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137633</xdr:rowOff>
    </xdr:from>
    <xdr:to>
      <xdr:col>54</xdr:col>
      <xdr:colOff>189865</xdr:colOff>
      <xdr:row>59</xdr:row>
      <xdr:rowOff>22999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881583"/>
          <a:ext cx="1270" cy="12569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26826</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142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22999</xdr:rowOff>
    </xdr:from>
    <xdr:to>
      <xdr:col>55</xdr:col>
      <xdr:colOff>88900</xdr:colOff>
      <xdr:row>59</xdr:row>
      <xdr:rowOff>22999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138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84310</xdr:rowOff>
    </xdr:from>
    <xdr:ext cx="690189"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6568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1,677,713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137633</xdr:rowOff>
    </xdr:from>
    <xdr:to>
      <xdr:col>55</xdr:col>
      <xdr:colOff>88900</xdr:colOff>
      <xdr:row>51</xdr:row>
      <xdr:rowOff>137633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881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23845</xdr:rowOff>
    </xdr:from>
    <xdr:to>
      <xdr:col>55</xdr:col>
      <xdr:colOff>0</xdr:colOff>
      <xdr:row>57</xdr:row>
      <xdr:rowOff>59375</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9639300" y="9796495"/>
          <a:ext cx="838200" cy="35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91829</xdr:rowOff>
    </xdr:from>
    <xdr:ext cx="599010"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86447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292,845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113402</xdr:rowOff>
    </xdr:from>
    <xdr:to>
      <xdr:col>55</xdr:col>
      <xdr:colOff>50800</xdr:colOff>
      <xdr:row>58</xdr:row>
      <xdr:rowOff>43552</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88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23845</xdr:rowOff>
    </xdr:from>
    <xdr:to>
      <xdr:col>50</xdr:col>
      <xdr:colOff>114300</xdr:colOff>
      <xdr:row>57</xdr:row>
      <xdr:rowOff>165142</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9796495"/>
          <a:ext cx="889000" cy="141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111500</xdr:rowOff>
    </xdr:from>
    <xdr:to>
      <xdr:col>50</xdr:col>
      <xdr:colOff>165100</xdr:colOff>
      <xdr:row>58</xdr:row>
      <xdr:rowOff>41650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88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32777</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39795" y="9976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165142</xdr:rowOff>
    </xdr:from>
    <xdr:to>
      <xdr:col>45</xdr:col>
      <xdr:colOff>177800</xdr:colOff>
      <xdr:row>58</xdr:row>
      <xdr:rowOff>63749</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7861300" y="9937792"/>
          <a:ext cx="889000" cy="70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121471</xdr:rowOff>
    </xdr:from>
    <xdr:to>
      <xdr:col>46</xdr:col>
      <xdr:colOff>38100</xdr:colOff>
      <xdr:row>58</xdr:row>
      <xdr:rowOff>51621</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894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42748</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50795" y="9986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63749</xdr:rowOff>
    </xdr:from>
    <xdr:to>
      <xdr:col>41</xdr:col>
      <xdr:colOff>50800</xdr:colOff>
      <xdr:row>58</xdr:row>
      <xdr:rowOff>113926</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6972300" y="10007849"/>
          <a:ext cx="889000" cy="50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125120</xdr:rowOff>
    </xdr:from>
    <xdr:to>
      <xdr:col>41</xdr:col>
      <xdr:colOff>101600</xdr:colOff>
      <xdr:row>58</xdr:row>
      <xdr:rowOff>55270</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897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71797</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61795" y="9672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107162</xdr:rowOff>
    </xdr:from>
    <xdr:to>
      <xdr:col>36</xdr:col>
      <xdr:colOff>165100</xdr:colOff>
      <xdr:row>58</xdr:row>
      <xdr:rowOff>37312</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879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53839</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96550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8575</xdr:rowOff>
    </xdr:from>
    <xdr:to>
      <xdr:col>55</xdr:col>
      <xdr:colOff>50800</xdr:colOff>
      <xdr:row>57</xdr:row>
      <xdr:rowOff>110175</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781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31452</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6326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430,413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144495</xdr:rowOff>
    </xdr:from>
    <xdr:to>
      <xdr:col>50</xdr:col>
      <xdr:colOff>165100</xdr:colOff>
      <xdr:row>57</xdr:row>
      <xdr:rowOff>74645</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745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91172</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795" y="95209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114342</xdr:rowOff>
    </xdr:from>
    <xdr:to>
      <xdr:col>46</xdr:col>
      <xdr:colOff>38100</xdr:colOff>
      <xdr:row>58</xdr:row>
      <xdr:rowOff>44492</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886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61019</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50795" y="96622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12949</xdr:rowOff>
    </xdr:from>
    <xdr:to>
      <xdr:col>41</xdr:col>
      <xdr:colOff>101600</xdr:colOff>
      <xdr:row>58</xdr:row>
      <xdr:rowOff>114549</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957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105676</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61795" y="10049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63126</xdr:rowOff>
    </xdr:from>
    <xdr:to>
      <xdr:col>36</xdr:col>
      <xdr:colOff>165100</xdr:colOff>
      <xdr:row>58</xdr:row>
      <xdr:rowOff>164726</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10007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155853</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795" y="100999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139998</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141498"/>
          <a:ext cx="1270" cy="1447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86675</xdr:rowOff>
    </xdr:from>
    <xdr:ext cx="690189"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91672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1,139,765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139998</xdr:rowOff>
    </xdr:from>
    <xdr:to>
      <xdr:col>55</xdr:col>
      <xdr:colOff>88900</xdr:colOff>
      <xdr:row>70</xdr:row>
      <xdr:rowOff>139998</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141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17876</xdr:rowOff>
    </xdr:from>
    <xdr:to>
      <xdr:col>55</xdr:col>
      <xdr:colOff>0</xdr:colOff>
      <xdr:row>79</xdr:row>
      <xdr:rowOff>18303</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390976"/>
          <a:ext cx="838200" cy="171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54318</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4274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75891</xdr:rowOff>
    </xdr:from>
    <xdr:to>
      <xdr:col>55</xdr:col>
      <xdr:colOff>50800</xdr:colOff>
      <xdr:row>79</xdr:row>
      <xdr:rowOff>6041</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448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18303</xdr:rowOff>
    </xdr:from>
    <xdr:to>
      <xdr:col>50</xdr:col>
      <xdr:colOff>114300</xdr:colOff>
      <xdr:row>79</xdr:row>
      <xdr:rowOff>30393</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3562853"/>
          <a:ext cx="889000" cy="12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76056</xdr:rowOff>
    </xdr:from>
    <xdr:to>
      <xdr:col>50</xdr:col>
      <xdr:colOff>165100</xdr:colOff>
      <xdr:row>79</xdr:row>
      <xdr:rowOff>6206</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449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22733</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224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30393</xdr:rowOff>
    </xdr:from>
    <xdr:to>
      <xdr:col>45</xdr:col>
      <xdr:colOff>177800</xdr:colOff>
      <xdr:row>79</xdr:row>
      <xdr:rowOff>31426</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7861300" y="13574943"/>
          <a:ext cx="889000" cy="1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65867</xdr:rowOff>
    </xdr:from>
    <xdr:to>
      <xdr:col>46</xdr:col>
      <xdr:colOff>38100</xdr:colOff>
      <xdr:row>78</xdr:row>
      <xdr:rowOff>167467</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38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12544</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214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19932</xdr:rowOff>
    </xdr:from>
    <xdr:to>
      <xdr:col>41</xdr:col>
      <xdr:colOff>50800</xdr:colOff>
      <xdr:row>79</xdr:row>
      <xdr:rowOff>31426</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564482"/>
          <a:ext cx="889000" cy="11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79440</xdr:rowOff>
    </xdr:from>
    <xdr:to>
      <xdr:col>41</xdr:col>
      <xdr:colOff>101600</xdr:colOff>
      <xdr:row>79</xdr:row>
      <xdr:rowOff>9590</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45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26117</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227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64021</xdr:rowOff>
    </xdr:from>
    <xdr:to>
      <xdr:col>36</xdr:col>
      <xdr:colOff>165100</xdr:colOff>
      <xdr:row>78</xdr:row>
      <xdr:rowOff>165621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437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10698</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212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138526</xdr:rowOff>
    </xdr:from>
    <xdr:to>
      <xdr:col>55</xdr:col>
      <xdr:colOff>50800</xdr:colOff>
      <xdr:row>78</xdr:row>
      <xdr:rowOff>68676</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340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161403</xdr:rowOff>
    </xdr:from>
    <xdr:ext cx="599010"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1916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138953</xdr:rowOff>
    </xdr:from>
    <xdr:to>
      <xdr:col>50</xdr:col>
      <xdr:colOff>165100</xdr:colOff>
      <xdr:row>79</xdr:row>
      <xdr:rowOff>69103</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512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60230</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72111" y="13604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151043</xdr:rowOff>
    </xdr:from>
    <xdr:to>
      <xdr:col>46</xdr:col>
      <xdr:colOff>38100</xdr:colOff>
      <xdr:row>79</xdr:row>
      <xdr:rowOff>81193</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524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72320</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83111" y="13616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152076</xdr:rowOff>
    </xdr:from>
    <xdr:to>
      <xdr:col>41</xdr:col>
      <xdr:colOff>101600</xdr:colOff>
      <xdr:row>79</xdr:row>
      <xdr:rowOff>82226</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525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73353</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94111" y="13617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140582</xdr:rowOff>
    </xdr:from>
    <xdr:to>
      <xdr:col>36</xdr:col>
      <xdr:colOff>165100</xdr:colOff>
      <xdr:row>79</xdr:row>
      <xdr:rowOff>70732</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513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61859</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05111" y="13606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92727</xdr:rowOff>
    </xdr:from>
    <xdr:ext cx="685572"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69783</xdr:rowOff>
    </xdr:from>
    <xdr:to>
      <xdr:col>54</xdr:col>
      <xdr:colOff>189865</xdr:colOff>
      <xdr:row>99</xdr:row>
      <xdr:rowOff>44450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5671733"/>
          <a:ext cx="1270" cy="1346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48277</xdr:rowOff>
    </xdr:from>
    <xdr:ext cx="249299" cy="259045"/>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44450</xdr:rowOff>
    </xdr:from>
    <xdr:to>
      <xdr:col>55</xdr:col>
      <xdr:colOff>88900</xdr:colOff>
      <xdr:row>99</xdr:row>
      <xdr:rowOff>44450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16460</xdr:rowOff>
    </xdr:from>
    <xdr:ext cx="690189" cy="259045"/>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4469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69783</xdr:rowOff>
    </xdr:from>
    <xdr:to>
      <xdr:col>55</xdr:col>
      <xdr:colOff>88900</xdr:colOff>
      <xdr:row>91</xdr:row>
      <xdr:rowOff>69783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5671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62032</xdr:rowOff>
    </xdr:from>
    <xdr:to>
      <xdr:col>55</xdr:col>
      <xdr:colOff>0</xdr:colOff>
      <xdr:row>97</xdr:row>
      <xdr:rowOff>125327</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9639300" y="16521232"/>
          <a:ext cx="838200" cy="234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85386</xdr:rowOff>
    </xdr:from>
    <xdr:ext cx="599010" cy="259045"/>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7160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106959</xdr:rowOff>
    </xdr:from>
    <xdr:to>
      <xdr:col>55</xdr:col>
      <xdr:colOff>50800</xdr:colOff>
      <xdr:row>98</xdr:row>
      <xdr:rowOff>37109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737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62032</xdr:rowOff>
    </xdr:from>
    <xdr:to>
      <xdr:col>50</xdr:col>
      <xdr:colOff>114300</xdr:colOff>
      <xdr:row>97</xdr:row>
      <xdr:rowOff>120466</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8750300" y="16521232"/>
          <a:ext cx="889000" cy="229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105231</xdr:rowOff>
    </xdr:from>
    <xdr:to>
      <xdr:col>50</xdr:col>
      <xdr:colOff>165100</xdr:colOff>
      <xdr:row>98</xdr:row>
      <xdr:rowOff>35381</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735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26508</xdr:rowOff>
    </xdr:from>
    <xdr:ext cx="599010"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39795" y="168286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120466</xdr:rowOff>
    </xdr:from>
    <xdr:to>
      <xdr:col>45</xdr:col>
      <xdr:colOff>177800</xdr:colOff>
      <xdr:row>98</xdr:row>
      <xdr:rowOff>47715</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7861300" y="16751116"/>
          <a:ext cx="889000" cy="98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132541</xdr:rowOff>
    </xdr:from>
    <xdr:to>
      <xdr:col>46</xdr:col>
      <xdr:colOff>38100</xdr:colOff>
      <xdr:row>98</xdr:row>
      <xdr:rowOff>62691</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763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53818</xdr:rowOff>
    </xdr:from>
    <xdr:ext cx="59901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50795" y="16855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47715</xdr:rowOff>
    </xdr:from>
    <xdr:to>
      <xdr:col>41</xdr:col>
      <xdr:colOff>50800</xdr:colOff>
      <xdr:row>98</xdr:row>
      <xdr:rowOff>115247</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flipV="1">
          <a:off x="6972300" y="16849815"/>
          <a:ext cx="889000" cy="67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147174</xdr:rowOff>
    </xdr:from>
    <xdr:to>
      <xdr:col>41</xdr:col>
      <xdr:colOff>101600</xdr:colOff>
      <xdr:row>98</xdr:row>
      <xdr:rowOff>77324</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777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93851</xdr:rowOff>
    </xdr:from>
    <xdr:ext cx="59901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61795" y="165530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108068</xdr:rowOff>
    </xdr:from>
    <xdr:to>
      <xdr:col>36</xdr:col>
      <xdr:colOff>165100</xdr:colOff>
      <xdr:row>98</xdr:row>
      <xdr:rowOff>38218</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73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54745</xdr:rowOff>
    </xdr:from>
    <xdr:ext cx="59901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672795" y="16513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74527</xdr:rowOff>
    </xdr:from>
    <xdr:to>
      <xdr:col>55</xdr:col>
      <xdr:colOff>50800</xdr:colOff>
      <xdr:row>98</xdr:row>
      <xdr:rowOff>4677</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10426700" y="16705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97404</xdr:rowOff>
    </xdr:from>
    <xdr:ext cx="599010" cy="259045"/>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65566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11232</xdr:rowOff>
    </xdr:from>
    <xdr:to>
      <xdr:col>50</xdr:col>
      <xdr:colOff>165100</xdr:colOff>
      <xdr:row>96</xdr:row>
      <xdr:rowOff>112832</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588500" y="16470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94</xdr:row>
      <xdr:rowOff>129359</xdr:rowOff>
    </xdr:from>
    <xdr:ext cx="59901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339795" y="162456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69666</xdr:rowOff>
    </xdr:from>
    <xdr:to>
      <xdr:col>46</xdr:col>
      <xdr:colOff>38100</xdr:colOff>
      <xdr:row>97</xdr:row>
      <xdr:rowOff>171266</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699500" y="16700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16343</xdr:rowOff>
    </xdr:from>
    <xdr:ext cx="59901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450795" y="16475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168365</xdr:rowOff>
    </xdr:from>
    <xdr:to>
      <xdr:col>41</xdr:col>
      <xdr:colOff>101600</xdr:colOff>
      <xdr:row>98</xdr:row>
      <xdr:rowOff>98515</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810500" y="16799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89642</xdr:rowOff>
    </xdr:from>
    <xdr:ext cx="59901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561795" y="168917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64447</xdr:rowOff>
    </xdr:from>
    <xdr:to>
      <xdr:col>36</xdr:col>
      <xdr:colOff>165100</xdr:colOff>
      <xdr:row>98</xdr:row>
      <xdr:rowOff>166047</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921500" y="16866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157174</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05111" y="16959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29</xdr:row>
      <xdr:rowOff>92727</xdr:rowOff>
    </xdr:from>
    <xdr:ext cx="685572"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760428" y="50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27</xdr:row>
      <xdr:rowOff>54627</xdr:rowOff>
    </xdr:from>
    <xdr:ext cx="685572"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760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103759</xdr:rowOff>
    </xdr:from>
    <xdr:to>
      <xdr:col>85</xdr:col>
      <xdr:colOff>126364</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247259"/>
          <a:ext cx="1269" cy="1483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70809</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7573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50436</xdr:rowOff>
    </xdr:from>
    <xdr:ext cx="690189"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502248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103759</xdr:rowOff>
    </xdr:from>
    <xdr:to>
      <xdr:col>86</xdr:col>
      <xdr:colOff>25400</xdr:colOff>
      <xdr:row>30</xdr:row>
      <xdr:rowOff>103759</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247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44450</xdr:rowOff>
    </xdr:from>
    <xdr:to>
      <xdr:col>85</xdr:col>
      <xdr:colOff>127000</xdr:colOff>
      <xdr:row>39</xdr:row>
      <xdr:rowOff>44450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5481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159709</xdr:rowOff>
    </xdr:from>
    <xdr:ext cx="534377"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503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136832</xdr:rowOff>
    </xdr:from>
    <xdr:to>
      <xdr:col>85</xdr:col>
      <xdr:colOff>177800</xdr:colOff>
      <xdr:row>39</xdr:row>
      <xdr:rowOff>66982</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65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44450</xdr:rowOff>
    </xdr:from>
    <xdr:to>
      <xdr:col>81</xdr:col>
      <xdr:colOff>50800</xdr:colOff>
      <xdr:row>39</xdr:row>
      <xdr:rowOff>44450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132548</xdr:rowOff>
    </xdr:from>
    <xdr:to>
      <xdr:col>81</xdr:col>
      <xdr:colOff>101600</xdr:colOff>
      <xdr:row>39</xdr:row>
      <xdr:rowOff>62698</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647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79225</xdr:rowOff>
    </xdr:from>
    <xdr:ext cx="534377"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14111" y="6422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44450</xdr:rowOff>
    </xdr:from>
    <xdr:to>
      <xdr:col>76</xdr:col>
      <xdr:colOff>114300</xdr:colOff>
      <xdr:row>39</xdr:row>
      <xdr:rowOff>44450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3703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131738</xdr:rowOff>
    </xdr:from>
    <xdr:to>
      <xdr:col>76</xdr:col>
      <xdr:colOff>165100</xdr:colOff>
      <xdr:row>39</xdr:row>
      <xdr:rowOff>61888</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64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78415</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25111" y="6422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44450</xdr:rowOff>
    </xdr:from>
    <xdr:to>
      <xdr:col>71</xdr:col>
      <xdr:colOff>177800</xdr:colOff>
      <xdr:row>39</xdr:row>
      <xdr:rowOff>44450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133103</xdr:rowOff>
    </xdr:from>
    <xdr:to>
      <xdr:col>72</xdr:col>
      <xdr:colOff>38100</xdr:colOff>
      <xdr:row>39</xdr:row>
      <xdr:rowOff>63253</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64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79779</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423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135147</xdr:rowOff>
    </xdr:from>
    <xdr:to>
      <xdr:col>67</xdr:col>
      <xdr:colOff>101600</xdr:colOff>
      <xdr:row>39</xdr:row>
      <xdr:rowOff>65297</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650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81824</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47111" y="6425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115259</xdr:rowOff>
    </xdr:from>
    <xdr:ext cx="249299"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6303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86377</xdr:rowOff>
    </xdr:from>
    <xdr:ext cx="249299"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57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165100</xdr:rowOff>
    </xdr:from>
    <xdr:to>
      <xdr:col>67</xdr:col>
      <xdr:colOff>101600</xdr:colOff>
      <xdr:row>39</xdr:row>
      <xdr:rowOff>95250</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86377</xdr:rowOff>
    </xdr:from>
    <xdr:ext cx="249299"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68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56</xdr:row>
      <xdr:rowOff>144434</xdr:rowOff>
    </xdr:from>
    <xdr:ext cx="467179"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1978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160762</xdr:rowOff>
    </xdr:from>
    <xdr:ext cx="467179"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1978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53</xdr:row>
      <xdr:rowOff>5642</xdr:rowOff>
    </xdr:from>
    <xdr:ext cx="467179"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1978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51</xdr:row>
      <xdr:rowOff>21970</xdr:rowOff>
    </xdr:from>
    <xdr:ext cx="46717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1978821" y="8765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49</xdr:row>
      <xdr:rowOff>38299</xdr:rowOff>
    </xdr:from>
    <xdr:ext cx="46717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1978821" y="8439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47</xdr:row>
      <xdr:rowOff>54627</xdr:rowOff>
    </xdr:from>
    <xdr:ext cx="46717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1978821" y="811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00000000-0008-0000-06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69487</xdr:rowOff>
    </xdr:from>
    <xdr:to>
      <xdr:col>85</xdr:col>
      <xdr:colOff>126364</xdr:colOff>
      <xdr:row>59</xdr:row>
      <xdr:rowOff>98878</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flipV="1">
          <a:off x="16317595" y="8641987"/>
          <a:ext cx="1269" cy="1572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135217</xdr:rowOff>
    </xdr:from>
    <xdr:ext cx="249299" cy="259045"/>
    <xdr:sp macro="" textlink="">
      <xdr:nvSpPr>
        <xdr:cNvPr id="573" name="失業対策事業費最小値テキスト">
          <a:extLst>
            <a:ext uri="{FF2B5EF4-FFF2-40B4-BE49-F238E27FC236}">
              <a16:creationId xmlns:a16="http://schemas.microsoft.com/office/drawing/2014/main" id="{00000000-0008-0000-0600-00003D020000}"/>
            </a:ext>
          </a:extLst>
        </xdr:cNvPr>
        <xdr:cNvSpPr txBox="1"/>
      </xdr:nvSpPr>
      <xdr:spPr>
        <a:xfrm>
          <a:off x="16370300" y="10250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16164</xdr:rowOff>
    </xdr:from>
    <xdr:ext cx="469744" cy="259045"/>
    <xdr:sp macro="" textlink="">
      <xdr:nvSpPr>
        <xdr:cNvPr id="575" name="失業対策事業費最大値テキスト">
          <a:extLst>
            <a:ext uri="{FF2B5EF4-FFF2-40B4-BE49-F238E27FC236}">
              <a16:creationId xmlns:a16="http://schemas.microsoft.com/office/drawing/2014/main" id="{00000000-0008-0000-0600-00003F020000}"/>
            </a:ext>
          </a:extLst>
        </xdr:cNvPr>
        <xdr:cNvSpPr txBox="1"/>
      </xdr:nvSpPr>
      <xdr:spPr>
        <a:xfrm>
          <a:off x="16370300" y="8417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50</xdr:row>
      <xdr:rowOff>69487</xdr:rowOff>
    </xdr:from>
    <xdr:to>
      <xdr:col>86</xdr:col>
      <xdr:colOff>25400</xdr:colOff>
      <xdr:row>50</xdr:row>
      <xdr:rowOff>69487</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86419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98878</xdr:rowOff>
    </xdr:from>
    <xdr:to>
      <xdr:col>85</xdr:col>
      <xdr:colOff>127000</xdr:colOff>
      <xdr:row>59</xdr:row>
      <xdr:rowOff>98878</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5481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52667</xdr:rowOff>
    </xdr:from>
    <xdr:ext cx="313932" cy="259045"/>
    <xdr:sp macro="" textlink="">
      <xdr:nvSpPr>
        <xdr:cNvPr id="578" name="失業対策事業費平均値テキスト">
          <a:extLst>
            <a:ext uri="{FF2B5EF4-FFF2-40B4-BE49-F238E27FC236}">
              <a16:creationId xmlns:a16="http://schemas.microsoft.com/office/drawing/2014/main" id="{00000000-0008-0000-0600-000042020000}"/>
            </a:ext>
          </a:extLst>
        </xdr:cNvPr>
        <xdr:cNvSpPr txBox="1"/>
      </xdr:nvSpPr>
      <xdr:spPr>
        <a:xfrm>
          <a:off x="16370300" y="999676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29790</xdr:rowOff>
    </xdr:from>
    <xdr:to>
      <xdr:col>85</xdr:col>
      <xdr:colOff>177800</xdr:colOff>
      <xdr:row>59</xdr:row>
      <xdr:rowOff>131390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6268700" y="1014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98878</xdr:rowOff>
    </xdr:from>
    <xdr:to>
      <xdr:col>81</xdr:col>
      <xdr:colOff>50800</xdr:colOff>
      <xdr:row>59</xdr:row>
      <xdr:rowOff>98878</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4592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33383</xdr:rowOff>
    </xdr:from>
    <xdr:to>
      <xdr:col>81</xdr:col>
      <xdr:colOff>101600</xdr:colOff>
      <xdr:row>59</xdr:row>
      <xdr:rowOff>134983</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5430500" y="10148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57</xdr:row>
      <xdr:rowOff>151510</xdr:rowOff>
    </xdr:from>
    <xdr:ext cx="313932"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24333" y="992416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98878</xdr:rowOff>
    </xdr:from>
    <xdr:to>
      <xdr:col>76</xdr:col>
      <xdr:colOff>114300</xdr:colOff>
      <xdr:row>59</xdr:row>
      <xdr:rowOff>98878</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3703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35342</xdr:rowOff>
    </xdr:from>
    <xdr:to>
      <xdr:col>76</xdr:col>
      <xdr:colOff>165100</xdr:colOff>
      <xdr:row>59</xdr:row>
      <xdr:rowOff>136942</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4541500" y="10150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57</xdr:row>
      <xdr:rowOff>153469</xdr:rowOff>
    </xdr:from>
    <xdr:ext cx="313932"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35333" y="992611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98878</xdr:rowOff>
    </xdr:from>
    <xdr:to>
      <xdr:col>71</xdr:col>
      <xdr:colOff>177800</xdr:colOff>
      <xdr:row>59</xdr:row>
      <xdr:rowOff>98878</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281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48078</xdr:rowOff>
    </xdr:from>
    <xdr:to>
      <xdr:col>72</xdr:col>
      <xdr:colOff>38100</xdr:colOff>
      <xdr:row>59</xdr:row>
      <xdr:rowOff>149678</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3652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140805</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2763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140805</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6268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59</xdr:row>
      <xdr:rowOff>8217</xdr:rowOff>
    </xdr:from>
    <xdr:ext cx="249299" cy="259045"/>
    <xdr:sp macro="" textlink="">
      <xdr:nvSpPr>
        <xdr:cNvPr id="597" name="失業対策事業費該当値テキスト">
          <a:extLst>
            <a:ext uri="{FF2B5EF4-FFF2-40B4-BE49-F238E27FC236}">
              <a16:creationId xmlns:a16="http://schemas.microsoft.com/office/drawing/2014/main" id="{00000000-0008-0000-0600-000055020000}"/>
            </a:ext>
          </a:extLst>
        </xdr:cNvPr>
        <xdr:cNvSpPr txBox="1"/>
      </xdr:nvSpPr>
      <xdr:spPr>
        <a:xfrm>
          <a:off x="16370300" y="10123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48078</xdr:rowOff>
    </xdr:from>
    <xdr:to>
      <xdr:col>81</xdr:col>
      <xdr:colOff>101600</xdr:colOff>
      <xdr:row>59</xdr:row>
      <xdr:rowOff>149678</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5430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140805</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5356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48078</xdr:rowOff>
    </xdr:from>
    <xdr:to>
      <xdr:col>76</xdr:col>
      <xdr:colOff>165100</xdr:colOff>
      <xdr:row>59</xdr:row>
      <xdr:rowOff>149678</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4541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140805</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4467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48078</xdr:rowOff>
    </xdr:from>
    <xdr:to>
      <xdr:col>72</xdr:col>
      <xdr:colOff>38100</xdr:colOff>
      <xdr:row>59</xdr:row>
      <xdr:rowOff>149678</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365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166205</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3578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276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57</xdr:row>
      <xdr:rowOff>166205</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689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00000000-0008-0000-06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42401</xdr:rowOff>
    </xdr:from>
    <xdr:to>
      <xdr:col>85</xdr:col>
      <xdr:colOff>126364</xdr:colOff>
      <xdr:row>78</xdr:row>
      <xdr:rowOff>160134</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6317595" y="122153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163961</xdr:rowOff>
    </xdr:from>
    <xdr:ext cx="534377" cy="259045"/>
    <xdr:sp macro="" textlink="">
      <xdr:nvSpPr>
        <xdr:cNvPr id="630" name="公債費最小値テキスト">
          <a:extLst>
            <a:ext uri="{FF2B5EF4-FFF2-40B4-BE49-F238E27FC236}">
              <a16:creationId xmlns:a16="http://schemas.microsoft.com/office/drawing/2014/main" id="{00000000-0008-0000-0600-000076020000}"/>
            </a:ext>
          </a:extLst>
        </xdr:cNvPr>
        <xdr:cNvSpPr txBox="1"/>
      </xdr:nvSpPr>
      <xdr:spPr>
        <a:xfrm>
          <a:off x="16370300" y="13537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160134</xdr:rowOff>
    </xdr:from>
    <xdr:to>
      <xdr:col>86</xdr:col>
      <xdr:colOff>25400</xdr:colOff>
      <xdr:row>78</xdr:row>
      <xdr:rowOff>160134</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3533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160528</xdr:rowOff>
    </xdr:from>
    <xdr:ext cx="599010" cy="259045"/>
    <xdr:sp macro="" textlink="">
      <xdr:nvSpPr>
        <xdr:cNvPr id="632" name="公債費最大値テキスト">
          <a:extLst>
            <a:ext uri="{FF2B5EF4-FFF2-40B4-BE49-F238E27FC236}">
              <a16:creationId xmlns:a16="http://schemas.microsoft.com/office/drawing/2014/main" id="{00000000-0008-0000-0600-000078020000}"/>
            </a:ext>
          </a:extLst>
        </xdr:cNvPr>
        <xdr:cNvSpPr txBox="1"/>
      </xdr:nvSpPr>
      <xdr:spPr>
        <a:xfrm>
          <a:off x="16370300" y="11990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42401</xdr:rowOff>
    </xdr:from>
    <xdr:to>
      <xdr:col>86</xdr:col>
      <xdr:colOff>25400</xdr:colOff>
      <xdr:row>71</xdr:row>
      <xdr:rowOff>42401</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2215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169152</xdr:rowOff>
    </xdr:from>
    <xdr:to>
      <xdr:col>85</xdr:col>
      <xdr:colOff>127000</xdr:colOff>
      <xdr:row>76</xdr:row>
      <xdr:rowOff>17473</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5481300" y="13027902"/>
          <a:ext cx="838200" cy="19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145874</xdr:rowOff>
    </xdr:from>
    <xdr:ext cx="599010" cy="259045"/>
    <xdr:sp macro="" textlink="">
      <xdr:nvSpPr>
        <xdr:cNvPr id="635" name="公債費平均値テキスト">
          <a:extLst>
            <a:ext uri="{FF2B5EF4-FFF2-40B4-BE49-F238E27FC236}">
              <a16:creationId xmlns:a16="http://schemas.microsoft.com/office/drawing/2014/main" id="{00000000-0008-0000-0600-00007B020000}"/>
            </a:ext>
          </a:extLst>
        </xdr:cNvPr>
        <xdr:cNvSpPr txBox="1"/>
      </xdr:nvSpPr>
      <xdr:spPr>
        <a:xfrm>
          <a:off x="16370300" y="13176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167447</xdr:rowOff>
    </xdr:from>
    <xdr:to>
      <xdr:col>85</xdr:col>
      <xdr:colOff>177800</xdr:colOff>
      <xdr:row>77</xdr:row>
      <xdr:rowOff>97597</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6268700" y="13197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124368</xdr:rowOff>
    </xdr:from>
    <xdr:to>
      <xdr:col>81</xdr:col>
      <xdr:colOff>50800</xdr:colOff>
      <xdr:row>75</xdr:row>
      <xdr:rowOff>169152</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a:off x="14592300" y="12983118"/>
          <a:ext cx="889000" cy="44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7579</xdr:rowOff>
    </xdr:from>
    <xdr:to>
      <xdr:col>81</xdr:col>
      <xdr:colOff>101600</xdr:colOff>
      <xdr:row>77</xdr:row>
      <xdr:rowOff>109179</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5430500" y="1320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77</xdr:row>
      <xdr:rowOff>100306</xdr:rowOff>
    </xdr:from>
    <xdr:ext cx="59901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181795" y="13301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89341</xdr:rowOff>
    </xdr:from>
    <xdr:to>
      <xdr:col>76</xdr:col>
      <xdr:colOff>114300</xdr:colOff>
      <xdr:row>75</xdr:row>
      <xdr:rowOff>124368</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a:off x="13703300" y="12948091"/>
          <a:ext cx="889000" cy="35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10638</xdr:rowOff>
    </xdr:from>
    <xdr:to>
      <xdr:col>76</xdr:col>
      <xdr:colOff>165100</xdr:colOff>
      <xdr:row>77</xdr:row>
      <xdr:rowOff>112238</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4541500" y="13212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77</xdr:row>
      <xdr:rowOff>103365</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292795" y="13305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83803</xdr:rowOff>
    </xdr:from>
    <xdr:to>
      <xdr:col>71</xdr:col>
      <xdr:colOff>177800</xdr:colOff>
      <xdr:row>75</xdr:row>
      <xdr:rowOff>89341</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a:off x="12814300" y="12942553"/>
          <a:ext cx="889000" cy="5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36632</xdr:rowOff>
    </xdr:from>
    <xdr:to>
      <xdr:col>72</xdr:col>
      <xdr:colOff>38100</xdr:colOff>
      <xdr:row>77</xdr:row>
      <xdr:rowOff>138232</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3652500" y="13238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77</xdr:row>
      <xdr:rowOff>129359</xdr:rowOff>
    </xdr:from>
    <xdr:ext cx="59901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403795" y="13331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50507</xdr:rowOff>
    </xdr:from>
    <xdr:to>
      <xdr:col>67</xdr:col>
      <xdr:colOff>101600</xdr:colOff>
      <xdr:row>77</xdr:row>
      <xdr:rowOff>152107</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2763500" y="13252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77</xdr:row>
      <xdr:rowOff>143234</xdr:rowOff>
    </xdr:from>
    <xdr:ext cx="59901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514795" y="13344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138123</xdr:rowOff>
    </xdr:from>
    <xdr:to>
      <xdr:col>85</xdr:col>
      <xdr:colOff>177800</xdr:colOff>
      <xdr:row>76</xdr:row>
      <xdr:rowOff>68273</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6268700" y="12996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161000</xdr:rowOff>
    </xdr:from>
    <xdr:ext cx="599010" cy="259045"/>
    <xdr:sp macro="" textlink="">
      <xdr:nvSpPr>
        <xdr:cNvPr id="654" name="公債費該当値テキスト">
          <a:extLst>
            <a:ext uri="{FF2B5EF4-FFF2-40B4-BE49-F238E27FC236}">
              <a16:creationId xmlns:a16="http://schemas.microsoft.com/office/drawing/2014/main" id="{00000000-0008-0000-0600-00008E020000}"/>
            </a:ext>
          </a:extLst>
        </xdr:cNvPr>
        <xdr:cNvSpPr txBox="1"/>
      </xdr:nvSpPr>
      <xdr:spPr>
        <a:xfrm>
          <a:off x="16370300" y="12848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284,161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118353</xdr:rowOff>
    </xdr:from>
    <xdr:to>
      <xdr:col>81</xdr:col>
      <xdr:colOff>101600</xdr:colOff>
      <xdr:row>76</xdr:row>
      <xdr:rowOff>48502</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5430500" y="1297710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74</xdr:row>
      <xdr:rowOff>65030</xdr:rowOff>
    </xdr:from>
    <xdr:ext cx="599010"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5181795" y="127523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73568</xdr:rowOff>
    </xdr:from>
    <xdr:to>
      <xdr:col>76</xdr:col>
      <xdr:colOff>165100</xdr:colOff>
      <xdr:row>76</xdr:row>
      <xdr:rowOff>3718</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4541500" y="12932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74</xdr:row>
      <xdr:rowOff>20245</xdr:rowOff>
    </xdr:from>
    <xdr:ext cx="599010"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4292795" y="12707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38541</xdr:rowOff>
    </xdr:from>
    <xdr:to>
      <xdr:col>72</xdr:col>
      <xdr:colOff>38100</xdr:colOff>
      <xdr:row>75</xdr:row>
      <xdr:rowOff>140141</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3652500" y="12897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73</xdr:row>
      <xdr:rowOff>156668</xdr:rowOff>
    </xdr:from>
    <xdr:ext cx="599010"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3403795" y="12672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33003</xdr:rowOff>
    </xdr:from>
    <xdr:to>
      <xdr:col>67</xdr:col>
      <xdr:colOff>101600</xdr:colOff>
      <xdr:row>75</xdr:row>
      <xdr:rowOff>134603</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2763500" y="12891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73</xdr:row>
      <xdr:rowOff>151130</xdr:rowOff>
    </xdr:from>
    <xdr:ext cx="599010"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514795" y="126669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92</xdr:row>
      <xdr:rowOff>111777</xdr:rowOff>
    </xdr:from>
    <xdr:ext cx="685572"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168927</xdr:rowOff>
    </xdr:from>
    <xdr:ext cx="685572"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132880</xdr:rowOff>
    </xdr:from>
    <xdr:to>
      <xdr:col>85</xdr:col>
      <xdr:colOff>126364</xdr:colOff>
      <xdr:row>98</xdr:row>
      <xdr:rowOff>139619</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563380"/>
          <a:ext cx="1269" cy="13783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143446</xdr:rowOff>
    </xdr:from>
    <xdr:ext cx="313932"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69455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139619</xdr:rowOff>
    </xdr:from>
    <xdr:to>
      <xdr:col>86</xdr:col>
      <xdr:colOff>25400</xdr:colOff>
      <xdr:row>98</xdr:row>
      <xdr:rowOff>139619</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69417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79557</xdr:rowOff>
    </xdr:from>
    <xdr:ext cx="690189"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3386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1,507,459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132880</xdr:rowOff>
    </xdr:from>
    <xdr:to>
      <xdr:col>86</xdr:col>
      <xdr:colOff>25400</xdr:colOff>
      <xdr:row>90</xdr:row>
      <xdr:rowOff>132880</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563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50899</xdr:rowOff>
    </xdr:from>
    <xdr:to>
      <xdr:col>85</xdr:col>
      <xdr:colOff>127000</xdr:colOff>
      <xdr:row>96</xdr:row>
      <xdr:rowOff>149763</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5481300" y="16510099"/>
          <a:ext cx="838200" cy="98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129398</xdr:rowOff>
    </xdr:from>
    <xdr:ext cx="599010"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7600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150971</xdr:rowOff>
    </xdr:from>
    <xdr:to>
      <xdr:col>85</xdr:col>
      <xdr:colOff>177800</xdr:colOff>
      <xdr:row>98</xdr:row>
      <xdr:rowOff>81121</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781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94272</xdr:rowOff>
    </xdr:from>
    <xdr:to>
      <xdr:col>81</xdr:col>
      <xdr:colOff>50800</xdr:colOff>
      <xdr:row>96</xdr:row>
      <xdr:rowOff>149763</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4592300" y="16553472"/>
          <a:ext cx="889000" cy="55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158102</xdr:rowOff>
    </xdr:from>
    <xdr:to>
      <xdr:col>81</xdr:col>
      <xdr:colOff>101600</xdr:colOff>
      <xdr:row>98</xdr:row>
      <xdr:rowOff>88252</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788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98</xdr:row>
      <xdr:rowOff>79379</xdr:rowOff>
    </xdr:from>
    <xdr:ext cx="59901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181795" y="168814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94272</xdr:rowOff>
    </xdr:from>
    <xdr:to>
      <xdr:col>76</xdr:col>
      <xdr:colOff>114300</xdr:colOff>
      <xdr:row>96</xdr:row>
      <xdr:rowOff>145053</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3703300" y="16553472"/>
          <a:ext cx="889000" cy="50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151967</xdr:rowOff>
    </xdr:from>
    <xdr:to>
      <xdr:col>76</xdr:col>
      <xdr:colOff>165100</xdr:colOff>
      <xdr:row>98</xdr:row>
      <xdr:rowOff>82117</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782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98</xdr:row>
      <xdr:rowOff>73244</xdr:rowOff>
    </xdr:from>
    <xdr:ext cx="59901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292795" y="168753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145053</xdr:rowOff>
    </xdr:from>
    <xdr:to>
      <xdr:col>71</xdr:col>
      <xdr:colOff>177800</xdr:colOff>
      <xdr:row>97</xdr:row>
      <xdr:rowOff>149665</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2814300" y="16604253"/>
          <a:ext cx="889000" cy="176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138706</xdr:rowOff>
    </xdr:from>
    <xdr:to>
      <xdr:col>72</xdr:col>
      <xdr:colOff>38100</xdr:colOff>
      <xdr:row>98</xdr:row>
      <xdr:rowOff>68856</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769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98</xdr:row>
      <xdr:rowOff>59983</xdr:rowOff>
    </xdr:from>
    <xdr:ext cx="59901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03795" y="16862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15325</xdr:rowOff>
    </xdr:from>
    <xdr:to>
      <xdr:col>67</xdr:col>
      <xdr:colOff>101600</xdr:colOff>
      <xdr:row>98</xdr:row>
      <xdr:rowOff>116925</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817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108052</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910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99</xdr:rowOff>
    </xdr:from>
    <xdr:to>
      <xdr:col>85</xdr:col>
      <xdr:colOff>177800</xdr:colOff>
      <xdr:row>96</xdr:row>
      <xdr:rowOff>101699</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459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22976</xdr:rowOff>
    </xdr:from>
    <xdr:ext cx="599010"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3107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472,114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98963</xdr:rowOff>
    </xdr:from>
    <xdr:to>
      <xdr:col>81</xdr:col>
      <xdr:colOff>101600</xdr:colOff>
      <xdr:row>97</xdr:row>
      <xdr:rowOff>29113</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558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45640</xdr:rowOff>
    </xdr:from>
    <xdr:ext cx="599010"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181795" y="16333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43472</xdr:rowOff>
    </xdr:from>
    <xdr:to>
      <xdr:col>76</xdr:col>
      <xdr:colOff>165100</xdr:colOff>
      <xdr:row>96</xdr:row>
      <xdr:rowOff>145072</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502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94</xdr:row>
      <xdr:rowOff>161599</xdr:rowOff>
    </xdr:from>
    <xdr:ext cx="599010"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292795" y="16277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94253</xdr:rowOff>
    </xdr:from>
    <xdr:to>
      <xdr:col>72</xdr:col>
      <xdr:colOff>38100</xdr:colOff>
      <xdr:row>97</xdr:row>
      <xdr:rowOff>24403</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553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40930</xdr:rowOff>
    </xdr:from>
    <xdr:ext cx="599010"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03795" y="16328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98865</xdr:rowOff>
    </xdr:from>
    <xdr:to>
      <xdr:col>67</xdr:col>
      <xdr:colOff>101600</xdr:colOff>
      <xdr:row>98</xdr:row>
      <xdr:rowOff>29015</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729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96</xdr:row>
      <xdr:rowOff>45542</xdr:rowOff>
    </xdr:from>
    <xdr:ext cx="599010"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14795" y="165047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投資及び出資金グラフ枠">
          <a:extLst>
            <a:ext uri="{FF2B5EF4-FFF2-40B4-BE49-F238E27FC236}">
              <a16:creationId xmlns:a16="http://schemas.microsoft.com/office/drawing/2014/main" id="{00000000-0008-0000-0600-0000E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55004</xdr:rowOff>
    </xdr:from>
    <xdr:to>
      <xdr:col>116</xdr:col>
      <xdr:colOff>62864</xdr:colOff>
      <xdr:row>39</xdr:row>
      <xdr:rowOff>98878</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flipV="1">
          <a:off x="22159595" y="5369954"/>
          <a:ext cx="1269" cy="14154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4" name="投資及び出資金最小値テキスト">
          <a:extLst>
            <a:ext uri="{FF2B5EF4-FFF2-40B4-BE49-F238E27FC236}">
              <a16:creationId xmlns:a16="http://schemas.microsoft.com/office/drawing/2014/main" id="{00000000-0008-0000-0600-0000E8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1681</xdr:rowOff>
    </xdr:from>
    <xdr:ext cx="534377" cy="259045"/>
    <xdr:sp macro="" textlink="">
      <xdr:nvSpPr>
        <xdr:cNvPr id="746" name="投資及び出資金最大値テキスト">
          <a:extLst>
            <a:ext uri="{FF2B5EF4-FFF2-40B4-BE49-F238E27FC236}">
              <a16:creationId xmlns:a16="http://schemas.microsoft.com/office/drawing/2014/main" id="{00000000-0008-0000-0600-0000EA020000}"/>
            </a:ext>
          </a:extLst>
        </xdr:cNvPr>
        <xdr:cNvSpPr txBox="1"/>
      </xdr:nvSpPr>
      <xdr:spPr>
        <a:xfrm>
          <a:off x="22212300" y="5145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55004</xdr:rowOff>
    </xdr:from>
    <xdr:to>
      <xdr:col>116</xdr:col>
      <xdr:colOff>152400</xdr:colOff>
      <xdr:row>31</xdr:row>
      <xdr:rowOff>55004</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2072600" y="5369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112104</xdr:rowOff>
    </xdr:from>
    <xdr:ext cx="469744" cy="259045"/>
    <xdr:sp macro="" textlink="">
      <xdr:nvSpPr>
        <xdr:cNvPr id="749" name="投資及び出資金平均値テキスト">
          <a:extLst>
            <a:ext uri="{FF2B5EF4-FFF2-40B4-BE49-F238E27FC236}">
              <a16:creationId xmlns:a16="http://schemas.microsoft.com/office/drawing/2014/main" id="{00000000-0008-0000-0600-0000ED020000}"/>
            </a:ext>
          </a:extLst>
        </xdr:cNvPr>
        <xdr:cNvSpPr txBox="1"/>
      </xdr:nvSpPr>
      <xdr:spPr>
        <a:xfrm>
          <a:off x="22212300" y="64557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89226</xdr:rowOff>
    </xdr:from>
    <xdr:to>
      <xdr:col>116</xdr:col>
      <xdr:colOff>114300</xdr:colOff>
      <xdr:row>39</xdr:row>
      <xdr:rowOff>19376</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2110700" y="660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160827</xdr:rowOff>
    </xdr:from>
    <xdr:to>
      <xdr:col>112</xdr:col>
      <xdr:colOff>38100</xdr:colOff>
      <xdr:row>39</xdr:row>
      <xdr:rowOff>90977</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21272500" y="6675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107504</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088428" y="6451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4" name="直線コネクタ 753">
          <a:extLst>
            <a:ext uri="{FF2B5EF4-FFF2-40B4-BE49-F238E27FC236}">
              <a16:creationId xmlns:a16="http://schemas.microsoft.com/office/drawing/2014/main" id="{00000000-0008-0000-0600-0000F2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3077</xdr:rowOff>
    </xdr:from>
    <xdr:to>
      <xdr:col>107</xdr:col>
      <xdr:colOff>101600</xdr:colOff>
      <xdr:row>39</xdr:row>
      <xdr:rowOff>104677</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20383500" y="6689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121204</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199428" y="6464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7" name="直線コネクタ 756">
          <a:extLst>
            <a:ext uri="{FF2B5EF4-FFF2-40B4-BE49-F238E27FC236}">
              <a16:creationId xmlns:a16="http://schemas.microsoft.com/office/drawing/2014/main" id="{00000000-0008-0000-0600-0000F5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7257</xdr:rowOff>
    </xdr:from>
    <xdr:to>
      <xdr:col>102</xdr:col>
      <xdr:colOff>165100</xdr:colOff>
      <xdr:row>39</xdr:row>
      <xdr:rowOff>108857</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9494500" y="6693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125384</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10428" y="6469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7437</xdr:rowOff>
    </xdr:from>
    <xdr:to>
      <xdr:col>98</xdr:col>
      <xdr:colOff>38100</xdr:colOff>
      <xdr:row>39</xdr:row>
      <xdr:rowOff>109037</xdr:rowOff>
    </xdr:to>
    <xdr:sp macro="" textlink="">
      <xdr:nvSpPr>
        <xdr:cNvPr id="760" name="フローチャート: 判断 759">
          <a:extLst>
            <a:ext uri="{FF2B5EF4-FFF2-40B4-BE49-F238E27FC236}">
              <a16:creationId xmlns:a16="http://schemas.microsoft.com/office/drawing/2014/main" id="{00000000-0008-0000-0600-0000F8020000}"/>
            </a:ext>
          </a:extLst>
        </xdr:cNvPr>
        <xdr:cNvSpPr/>
      </xdr:nvSpPr>
      <xdr:spPr>
        <a:xfrm>
          <a:off x="18605500" y="6693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125564</xdr:rowOff>
    </xdr:from>
    <xdr:ext cx="469744"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421428" y="6469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68" name="投資及び出資金該当値テキスト">
          <a:extLst>
            <a:ext uri="{FF2B5EF4-FFF2-40B4-BE49-F238E27FC236}">
              <a16:creationId xmlns:a16="http://schemas.microsoft.com/office/drawing/2014/main" id="{00000000-0008-0000-0600-00000003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5" name="楕円 774">
          <a:extLst>
            <a:ext uri="{FF2B5EF4-FFF2-40B4-BE49-F238E27FC236}">
              <a16:creationId xmlns:a16="http://schemas.microsoft.com/office/drawing/2014/main" id="{00000000-0008-0000-0600-000007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00000000-0008-0000-0600-00001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9" name="貸付金グラフ枠">
          <a:extLst>
            <a:ext uri="{FF2B5EF4-FFF2-40B4-BE49-F238E27FC236}">
              <a16:creationId xmlns:a16="http://schemas.microsoft.com/office/drawing/2014/main" id="{00000000-0008-0000-0600-00001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40742</xdr:rowOff>
    </xdr:from>
    <xdr:to>
      <xdr:col>116</xdr:col>
      <xdr:colOff>62864</xdr:colOff>
      <xdr:row>59</xdr:row>
      <xdr:rowOff>44450</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flipV="1">
          <a:off x="22159595" y="8784692"/>
          <a:ext cx="1269" cy="1375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801" name="貸付金最小値テキスト">
          <a:extLst>
            <a:ext uri="{FF2B5EF4-FFF2-40B4-BE49-F238E27FC236}">
              <a16:creationId xmlns:a16="http://schemas.microsoft.com/office/drawing/2014/main" id="{00000000-0008-0000-0600-000021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158869</xdr:rowOff>
    </xdr:from>
    <xdr:ext cx="599010" cy="259045"/>
    <xdr:sp macro="" textlink="">
      <xdr:nvSpPr>
        <xdr:cNvPr id="803" name="貸付金最大値テキスト">
          <a:extLst>
            <a:ext uri="{FF2B5EF4-FFF2-40B4-BE49-F238E27FC236}">
              <a16:creationId xmlns:a16="http://schemas.microsoft.com/office/drawing/2014/main" id="{00000000-0008-0000-0600-000023030000}"/>
            </a:ext>
          </a:extLst>
        </xdr:cNvPr>
        <xdr:cNvSpPr txBox="1"/>
      </xdr:nvSpPr>
      <xdr:spPr>
        <a:xfrm>
          <a:off x="22212300" y="8559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40742</xdr:rowOff>
    </xdr:from>
    <xdr:to>
      <xdr:col>116</xdr:col>
      <xdr:colOff>152400</xdr:colOff>
      <xdr:row>51</xdr:row>
      <xdr:rowOff>40742</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2072600" y="8784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4750</xdr:rowOff>
    </xdr:from>
    <xdr:to>
      <xdr:col>116</xdr:col>
      <xdr:colOff>63500</xdr:colOff>
      <xdr:row>57</xdr:row>
      <xdr:rowOff>7048</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21323300" y="9777400"/>
          <a:ext cx="838200" cy="2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31919</xdr:rowOff>
    </xdr:from>
    <xdr:ext cx="469744" cy="259045"/>
    <xdr:sp macro="" textlink="">
      <xdr:nvSpPr>
        <xdr:cNvPr id="806" name="貸付金平均値テキスト">
          <a:extLst>
            <a:ext uri="{FF2B5EF4-FFF2-40B4-BE49-F238E27FC236}">
              <a16:creationId xmlns:a16="http://schemas.microsoft.com/office/drawing/2014/main" id="{00000000-0008-0000-0600-000026030000}"/>
            </a:ext>
          </a:extLst>
        </xdr:cNvPr>
        <xdr:cNvSpPr txBox="1"/>
      </xdr:nvSpPr>
      <xdr:spPr>
        <a:xfrm>
          <a:off x="22212300" y="99760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53492</xdr:rowOff>
    </xdr:from>
    <xdr:to>
      <xdr:col>116</xdr:col>
      <xdr:colOff>114300</xdr:colOff>
      <xdr:row>58</xdr:row>
      <xdr:rowOff>155092</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22110700" y="9997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7048</xdr:rowOff>
    </xdr:from>
    <xdr:to>
      <xdr:col>111</xdr:col>
      <xdr:colOff>177800</xdr:colOff>
      <xdr:row>57</xdr:row>
      <xdr:rowOff>26416</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20434300" y="9779698"/>
          <a:ext cx="889000" cy="19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67564</xdr:rowOff>
    </xdr:from>
    <xdr:to>
      <xdr:col>112</xdr:col>
      <xdr:colOff>38100</xdr:colOff>
      <xdr:row>58</xdr:row>
      <xdr:rowOff>169164</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1272500" y="10011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160291</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088428" y="10104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26112</xdr:rowOff>
    </xdr:from>
    <xdr:to>
      <xdr:col>107</xdr:col>
      <xdr:colOff>50800</xdr:colOff>
      <xdr:row>57</xdr:row>
      <xdr:rowOff>26416</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a:off x="19545300" y="9798762"/>
          <a:ext cx="889000" cy="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63729</xdr:rowOff>
    </xdr:from>
    <xdr:to>
      <xdr:col>107</xdr:col>
      <xdr:colOff>101600</xdr:colOff>
      <xdr:row>58</xdr:row>
      <xdr:rowOff>165329</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20383500" y="10007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156456</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0199428" y="10100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26112</xdr:rowOff>
    </xdr:from>
    <xdr:to>
      <xdr:col>102</xdr:col>
      <xdr:colOff>114300</xdr:colOff>
      <xdr:row>57</xdr:row>
      <xdr:rowOff>34430</xdr:rowOff>
    </xdr:to>
    <xdr:cxnSp macro="">
      <xdr:nvCxnSpPr>
        <xdr:cNvPr id="814" name="直線コネクタ 813">
          <a:extLst>
            <a:ext uri="{FF2B5EF4-FFF2-40B4-BE49-F238E27FC236}">
              <a16:creationId xmlns:a16="http://schemas.microsoft.com/office/drawing/2014/main" id="{00000000-0008-0000-0600-00002E030000}"/>
            </a:ext>
          </a:extLst>
        </xdr:cNvPr>
        <xdr:cNvCxnSpPr/>
      </xdr:nvCxnSpPr>
      <xdr:spPr>
        <a:xfrm flipV="1">
          <a:off x="18656300" y="9798762"/>
          <a:ext cx="889000" cy="8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63868</xdr:rowOff>
    </xdr:from>
    <xdr:to>
      <xdr:col>102</xdr:col>
      <xdr:colOff>165100</xdr:colOff>
      <xdr:row>58</xdr:row>
      <xdr:rowOff>165468</xdr:rowOff>
    </xdr:to>
    <xdr:sp macro="" textlink="">
      <xdr:nvSpPr>
        <xdr:cNvPr id="815" name="フローチャート: 判断 814">
          <a:extLst>
            <a:ext uri="{FF2B5EF4-FFF2-40B4-BE49-F238E27FC236}">
              <a16:creationId xmlns:a16="http://schemas.microsoft.com/office/drawing/2014/main" id="{00000000-0008-0000-0600-00002F030000}"/>
            </a:ext>
          </a:extLst>
        </xdr:cNvPr>
        <xdr:cNvSpPr/>
      </xdr:nvSpPr>
      <xdr:spPr>
        <a:xfrm>
          <a:off x="19494500" y="10007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156595</xdr:rowOff>
    </xdr:from>
    <xdr:ext cx="469744"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10428" y="10100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61709</xdr:rowOff>
    </xdr:from>
    <xdr:to>
      <xdr:col>98</xdr:col>
      <xdr:colOff>38100</xdr:colOff>
      <xdr:row>58</xdr:row>
      <xdr:rowOff>163309</xdr:rowOff>
    </xdr:to>
    <xdr:sp macro="" textlink="">
      <xdr:nvSpPr>
        <xdr:cNvPr id="817" name="フローチャート: 判断 816">
          <a:extLst>
            <a:ext uri="{FF2B5EF4-FFF2-40B4-BE49-F238E27FC236}">
              <a16:creationId xmlns:a16="http://schemas.microsoft.com/office/drawing/2014/main" id="{00000000-0008-0000-0600-000031030000}"/>
            </a:ext>
          </a:extLst>
        </xdr:cNvPr>
        <xdr:cNvSpPr/>
      </xdr:nvSpPr>
      <xdr:spPr>
        <a:xfrm>
          <a:off x="18605500" y="10005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154436</xdr:rowOff>
    </xdr:from>
    <xdr:ext cx="469744"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8421428" y="10098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125400</xdr:rowOff>
    </xdr:from>
    <xdr:to>
      <xdr:col>116</xdr:col>
      <xdr:colOff>114300</xdr:colOff>
      <xdr:row>57</xdr:row>
      <xdr:rowOff>55550</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2110700" y="972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55</xdr:row>
      <xdr:rowOff>148277</xdr:rowOff>
    </xdr:from>
    <xdr:ext cx="534377" cy="259045"/>
    <xdr:sp macro="" textlink="">
      <xdr:nvSpPr>
        <xdr:cNvPr id="825" name="貸付金該当値テキスト">
          <a:extLst>
            <a:ext uri="{FF2B5EF4-FFF2-40B4-BE49-F238E27FC236}">
              <a16:creationId xmlns:a16="http://schemas.microsoft.com/office/drawing/2014/main" id="{00000000-0008-0000-0600-000039030000}"/>
            </a:ext>
          </a:extLst>
        </xdr:cNvPr>
        <xdr:cNvSpPr txBox="1"/>
      </xdr:nvSpPr>
      <xdr:spPr>
        <a:xfrm>
          <a:off x="22212300" y="9578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127698</xdr:rowOff>
    </xdr:from>
    <xdr:to>
      <xdr:col>112</xdr:col>
      <xdr:colOff>38100</xdr:colOff>
      <xdr:row>57</xdr:row>
      <xdr:rowOff>57848</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21272500" y="9728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55</xdr:row>
      <xdr:rowOff>74375</xdr:rowOff>
    </xdr:from>
    <xdr:ext cx="534377"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21056111" y="9504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147066</xdr:rowOff>
    </xdr:from>
    <xdr:to>
      <xdr:col>107</xdr:col>
      <xdr:colOff>101600</xdr:colOff>
      <xdr:row>57</xdr:row>
      <xdr:rowOff>77216</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20383500" y="9748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55</xdr:row>
      <xdr:rowOff>93743</xdr:rowOff>
    </xdr:from>
    <xdr:ext cx="534377"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20167111" y="9523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146762</xdr:rowOff>
    </xdr:from>
    <xdr:to>
      <xdr:col>102</xdr:col>
      <xdr:colOff>165100</xdr:colOff>
      <xdr:row>57</xdr:row>
      <xdr:rowOff>76912</xdr:rowOff>
    </xdr:to>
    <xdr:sp macro="" textlink="">
      <xdr:nvSpPr>
        <xdr:cNvPr id="830" name="楕円 829">
          <a:extLst>
            <a:ext uri="{FF2B5EF4-FFF2-40B4-BE49-F238E27FC236}">
              <a16:creationId xmlns:a16="http://schemas.microsoft.com/office/drawing/2014/main" id="{00000000-0008-0000-0600-00003E030000}"/>
            </a:ext>
          </a:extLst>
        </xdr:cNvPr>
        <xdr:cNvSpPr/>
      </xdr:nvSpPr>
      <xdr:spPr>
        <a:xfrm>
          <a:off x="19494500" y="9747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55</xdr:row>
      <xdr:rowOff>93439</xdr:rowOff>
    </xdr:from>
    <xdr:ext cx="534377"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9278111" y="9523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155080</xdr:rowOff>
    </xdr:from>
    <xdr:to>
      <xdr:col>98</xdr:col>
      <xdr:colOff>38100</xdr:colOff>
      <xdr:row>57</xdr:row>
      <xdr:rowOff>85230</xdr:rowOff>
    </xdr:to>
    <xdr:sp macro="" textlink="">
      <xdr:nvSpPr>
        <xdr:cNvPr id="832" name="楕円 831">
          <a:extLst>
            <a:ext uri="{FF2B5EF4-FFF2-40B4-BE49-F238E27FC236}">
              <a16:creationId xmlns:a16="http://schemas.microsoft.com/office/drawing/2014/main" id="{00000000-0008-0000-0600-000040030000}"/>
            </a:ext>
          </a:extLst>
        </xdr:cNvPr>
        <xdr:cNvSpPr/>
      </xdr:nvSpPr>
      <xdr:spPr>
        <a:xfrm>
          <a:off x="18605500" y="975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55</xdr:row>
      <xdr:rowOff>101757</xdr:rowOff>
    </xdr:from>
    <xdr:ext cx="534377"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8389111" y="9531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76</xdr:row>
      <xdr:rowOff>35577</xdr:rowOff>
    </xdr:from>
    <xdr:ext cx="59541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692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168927</xdr:rowOff>
    </xdr:from>
    <xdr:ext cx="59541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692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6" name="繰出金グラフ枠">
          <a:extLst>
            <a:ext uri="{FF2B5EF4-FFF2-40B4-BE49-F238E27FC236}">
              <a16:creationId xmlns:a16="http://schemas.microsoft.com/office/drawing/2014/main" id="{00000000-0008-0000-0600-000058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72</xdr:row>
      <xdr:rowOff>104115</xdr:rowOff>
    </xdr:from>
    <xdr:to>
      <xdr:col>116</xdr:col>
      <xdr:colOff>62864</xdr:colOff>
      <xdr:row>78</xdr:row>
      <xdr:rowOff>128936</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2159595" y="12448515"/>
          <a:ext cx="1269" cy="10535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132763</xdr:rowOff>
    </xdr:from>
    <xdr:ext cx="534377" cy="259045"/>
    <xdr:sp macro="" textlink="">
      <xdr:nvSpPr>
        <xdr:cNvPr id="858" name="繰出金最小値テキスト">
          <a:extLst>
            <a:ext uri="{FF2B5EF4-FFF2-40B4-BE49-F238E27FC236}">
              <a16:creationId xmlns:a16="http://schemas.microsoft.com/office/drawing/2014/main" id="{00000000-0008-0000-0600-00005A030000}"/>
            </a:ext>
          </a:extLst>
        </xdr:cNvPr>
        <xdr:cNvSpPr txBox="1"/>
      </xdr:nvSpPr>
      <xdr:spPr>
        <a:xfrm>
          <a:off x="22212300" y="13505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128936</xdr:rowOff>
    </xdr:from>
    <xdr:to>
      <xdr:col>116</xdr:col>
      <xdr:colOff>152400</xdr:colOff>
      <xdr:row>78</xdr:row>
      <xdr:rowOff>128936</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3502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71</xdr:row>
      <xdr:rowOff>50792</xdr:rowOff>
    </xdr:from>
    <xdr:ext cx="599010" cy="259045"/>
    <xdr:sp macro="" textlink="">
      <xdr:nvSpPr>
        <xdr:cNvPr id="860" name="繰出金最大値テキスト">
          <a:extLst>
            <a:ext uri="{FF2B5EF4-FFF2-40B4-BE49-F238E27FC236}">
              <a16:creationId xmlns:a16="http://schemas.microsoft.com/office/drawing/2014/main" id="{00000000-0008-0000-0600-00005C030000}"/>
            </a:ext>
          </a:extLst>
        </xdr:cNvPr>
        <xdr:cNvSpPr txBox="1"/>
      </xdr:nvSpPr>
      <xdr:spPr>
        <a:xfrm>
          <a:off x="22212300" y="122237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72</xdr:row>
      <xdr:rowOff>104115</xdr:rowOff>
    </xdr:from>
    <xdr:to>
      <xdr:col>116</xdr:col>
      <xdr:colOff>152400</xdr:colOff>
      <xdr:row>72</xdr:row>
      <xdr:rowOff>104115</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22072600" y="12448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71</xdr:row>
      <xdr:rowOff>124921</xdr:rowOff>
    </xdr:from>
    <xdr:to>
      <xdr:col>116</xdr:col>
      <xdr:colOff>63500</xdr:colOff>
      <xdr:row>72</xdr:row>
      <xdr:rowOff>104115</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a:off x="21323300" y="12297871"/>
          <a:ext cx="838200" cy="150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164357</xdr:rowOff>
    </xdr:from>
    <xdr:ext cx="534377" cy="259045"/>
    <xdr:sp macro="" textlink="">
      <xdr:nvSpPr>
        <xdr:cNvPr id="863" name="繰出金平均値テキスト">
          <a:extLst>
            <a:ext uri="{FF2B5EF4-FFF2-40B4-BE49-F238E27FC236}">
              <a16:creationId xmlns:a16="http://schemas.microsoft.com/office/drawing/2014/main" id="{00000000-0008-0000-0600-00005F030000}"/>
            </a:ext>
          </a:extLst>
        </xdr:cNvPr>
        <xdr:cNvSpPr txBox="1"/>
      </xdr:nvSpPr>
      <xdr:spPr>
        <a:xfrm>
          <a:off x="22212300" y="131945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14480</xdr:rowOff>
    </xdr:from>
    <xdr:to>
      <xdr:col>116</xdr:col>
      <xdr:colOff>114300</xdr:colOff>
      <xdr:row>77</xdr:row>
      <xdr:rowOff>116080</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2110700" y="13216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71</xdr:row>
      <xdr:rowOff>124921</xdr:rowOff>
    </xdr:from>
    <xdr:to>
      <xdr:col>111</xdr:col>
      <xdr:colOff>177800</xdr:colOff>
      <xdr:row>73</xdr:row>
      <xdr:rowOff>8834</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20434300" y="12297871"/>
          <a:ext cx="889000" cy="226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79291</xdr:rowOff>
    </xdr:from>
    <xdr:to>
      <xdr:col>112</xdr:col>
      <xdr:colOff>38100</xdr:colOff>
      <xdr:row>77</xdr:row>
      <xdr:rowOff>9441</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1272500" y="13109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77</xdr:row>
      <xdr:rowOff>568</xdr:rowOff>
    </xdr:from>
    <xdr:ext cx="59901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023795" y="132022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8834</xdr:rowOff>
    </xdr:from>
    <xdr:to>
      <xdr:col>107</xdr:col>
      <xdr:colOff>50800</xdr:colOff>
      <xdr:row>73</xdr:row>
      <xdr:rowOff>150136</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19545300" y="12524684"/>
          <a:ext cx="889000" cy="141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60644</xdr:rowOff>
    </xdr:from>
    <xdr:to>
      <xdr:col>107</xdr:col>
      <xdr:colOff>101600</xdr:colOff>
      <xdr:row>76</xdr:row>
      <xdr:rowOff>162244</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20383500" y="13090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76</xdr:row>
      <xdr:rowOff>153371</xdr:rowOff>
    </xdr:from>
    <xdr:ext cx="59901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134795" y="131835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72</xdr:row>
      <xdr:rowOff>160087</xdr:rowOff>
    </xdr:from>
    <xdr:to>
      <xdr:col>102</xdr:col>
      <xdr:colOff>114300</xdr:colOff>
      <xdr:row>73</xdr:row>
      <xdr:rowOff>150136</xdr:rowOff>
    </xdr:to>
    <xdr:cxnSp macro="">
      <xdr:nvCxnSpPr>
        <xdr:cNvPr id="871" name="直線コネクタ 870">
          <a:extLst>
            <a:ext uri="{FF2B5EF4-FFF2-40B4-BE49-F238E27FC236}">
              <a16:creationId xmlns:a16="http://schemas.microsoft.com/office/drawing/2014/main" id="{00000000-0008-0000-0600-000067030000}"/>
            </a:ext>
          </a:extLst>
        </xdr:cNvPr>
        <xdr:cNvCxnSpPr/>
      </xdr:nvCxnSpPr>
      <xdr:spPr>
        <a:xfrm>
          <a:off x="18656300" y="12504487"/>
          <a:ext cx="889000" cy="161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81704</xdr:rowOff>
    </xdr:from>
    <xdr:to>
      <xdr:col>102</xdr:col>
      <xdr:colOff>165100</xdr:colOff>
      <xdr:row>77</xdr:row>
      <xdr:rowOff>11854</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9494500" y="13111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77</xdr:row>
      <xdr:rowOff>2981</xdr:rowOff>
    </xdr:from>
    <xdr:ext cx="59901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245795" y="132046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79744</xdr:rowOff>
    </xdr:from>
    <xdr:to>
      <xdr:col>98</xdr:col>
      <xdr:colOff>38100</xdr:colOff>
      <xdr:row>77</xdr:row>
      <xdr:rowOff>9894</xdr:rowOff>
    </xdr:to>
    <xdr:sp macro="" textlink="">
      <xdr:nvSpPr>
        <xdr:cNvPr id="874" name="フローチャート: 判断 873">
          <a:extLst>
            <a:ext uri="{FF2B5EF4-FFF2-40B4-BE49-F238E27FC236}">
              <a16:creationId xmlns:a16="http://schemas.microsoft.com/office/drawing/2014/main" id="{00000000-0008-0000-0600-00006A030000}"/>
            </a:ext>
          </a:extLst>
        </xdr:cNvPr>
        <xdr:cNvSpPr/>
      </xdr:nvSpPr>
      <xdr:spPr>
        <a:xfrm>
          <a:off x="18605500" y="13109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77</xdr:row>
      <xdr:rowOff>1021</xdr:rowOff>
    </xdr:from>
    <xdr:ext cx="59901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356795" y="132026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72</xdr:row>
      <xdr:rowOff>53315</xdr:rowOff>
    </xdr:from>
    <xdr:to>
      <xdr:col>116</xdr:col>
      <xdr:colOff>114300</xdr:colOff>
      <xdr:row>72</xdr:row>
      <xdr:rowOff>154915</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2110700" y="12397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6342</xdr:rowOff>
    </xdr:from>
    <xdr:ext cx="599010" cy="259045"/>
    <xdr:sp macro="" textlink="">
      <xdr:nvSpPr>
        <xdr:cNvPr id="882" name="繰出金該当値テキスト">
          <a:extLst>
            <a:ext uri="{FF2B5EF4-FFF2-40B4-BE49-F238E27FC236}">
              <a16:creationId xmlns:a16="http://schemas.microsoft.com/office/drawing/2014/main" id="{00000000-0008-0000-0600-000072030000}"/>
            </a:ext>
          </a:extLst>
        </xdr:cNvPr>
        <xdr:cNvSpPr txBox="1"/>
      </xdr:nvSpPr>
      <xdr:spPr>
        <a:xfrm>
          <a:off x="22212300" y="123507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299,340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71</xdr:row>
      <xdr:rowOff>74121</xdr:rowOff>
    </xdr:from>
    <xdr:to>
      <xdr:col>112</xdr:col>
      <xdr:colOff>38100</xdr:colOff>
      <xdr:row>72</xdr:row>
      <xdr:rowOff>4271</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1272500" y="12247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70</xdr:row>
      <xdr:rowOff>20798</xdr:rowOff>
    </xdr:from>
    <xdr:ext cx="599010"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1023795" y="120222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72</xdr:row>
      <xdr:rowOff>129484</xdr:rowOff>
    </xdr:from>
    <xdr:to>
      <xdr:col>107</xdr:col>
      <xdr:colOff>101600</xdr:colOff>
      <xdr:row>73</xdr:row>
      <xdr:rowOff>59634</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20383500" y="12473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71</xdr:row>
      <xdr:rowOff>76161</xdr:rowOff>
    </xdr:from>
    <xdr:ext cx="599010"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20134795" y="122491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99336</xdr:rowOff>
    </xdr:from>
    <xdr:to>
      <xdr:col>102</xdr:col>
      <xdr:colOff>165100</xdr:colOff>
      <xdr:row>74</xdr:row>
      <xdr:rowOff>29486</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9494500" y="12615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72</xdr:row>
      <xdr:rowOff>46013</xdr:rowOff>
    </xdr:from>
    <xdr:ext cx="599010"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9245795" y="123904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109287</xdr:rowOff>
    </xdr:from>
    <xdr:to>
      <xdr:col>98</xdr:col>
      <xdr:colOff>38100</xdr:colOff>
      <xdr:row>73</xdr:row>
      <xdr:rowOff>39437</xdr:rowOff>
    </xdr:to>
    <xdr:sp macro="" textlink="">
      <xdr:nvSpPr>
        <xdr:cNvPr id="889" name="楕円 888">
          <a:extLst>
            <a:ext uri="{FF2B5EF4-FFF2-40B4-BE49-F238E27FC236}">
              <a16:creationId xmlns:a16="http://schemas.microsoft.com/office/drawing/2014/main" id="{00000000-0008-0000-0600-000079030000}"/>
            </a:ext>
          </a:extLst>
        </xdr:cNvPr>
        <xdr:cNvSpPr/>
      </xdr:nvSpPr>
      <xdr:spPr>
        <a:xfrm>
          <a:off x="18605500" y="12453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71</xdr:row>
      <xdr:rowOff>55964</xdr:rowOff>
    </xdr:from>
    <xdr:ext cx="599010"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356795" y="122289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8" name="正方形/長方形 897">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5" name="前年度繰上充用金グラフ枠">
          <a:extLst>
            <a:ext uri="{FF2B5EF4-FFF2-40B4-BE49-F238E27FC236}">
              <a16:creationId xmlns:a16="http://schemas.microsoft.com/office/drawing/2014/main" id="{00000000-0008-0000-0600-000089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7" name="前年度繰上充用金最小値テキスト">
          <a:extLst>
            <a:ext uri="{FF2B5EF4-FFF2-40B4-BE49-F238E27FC236}">
              <a16:creationId xmlns:a16="http://schemas.microsoft.com/office/drawing/2014/main" id="{00000000-0008-0000-0600-00008B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9" name="前年度繰上充用金最大値テキスト">
          <a:extLst>
            <a:ext uri="{FF2B5EF4-FFF2-40B4-BE49-F238E27FC236}">
              <a16:creationId xmlns:a16="http://schemas.microsoft.com/office/drawing/2014/main" id="{00000000-0008-0000-0600-00008D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2" name="前年度繰上充用金平均値テキスト">
          <a:extLst>
            <a:ext uri="{FF2B5EF4-FFF2-40B4-BE49-F238E27FC236}">
              <a16:creationId xmlns:a16="http://schemas.microsoft.com/office/drawing/2014/main" id="{00000000-0008-0000-0600-000090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0" name="直線コネクタ 919">
          <a:extLst>
            <a:ext uri="{FF2B5EF4-FFF2-40B4-BE49-F238E27FC236}">
              <a16:creationId xmlns:a16="http://schemas.microsoft.com/office/drawing/2014/main" id="{00000000-0008-0000-0600-000098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フローチャート: 判断 922">
          <a:extLst>
            <a:ext uri="{FF2B5EF4-FFF2-40B4-BE49-F238E27FC236}">
              <a16:creationId xmlns:a16="http://schemas.microsoft.com/office/drawing/2014/main" id="{00000000-0008-0000-0600-00009B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1" name="前年度繰上充用金該当値テキスト">
          <a:extLst>
            <a:ext uri="{FF2B5EF4-FFF2-40B4-BE49-F238E27FC236}">
              <a16:creationId xmlns:a16="http://schemas.microsoft.com/office/drawing/2014/main" id="{00000000-0008-0000-0600-0000A3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8" name="楕円 937">
          <a:extLst>
            <a:ext uri="{FF2B5EF4-FFF2-40B4-BE49-F238E27FC236}">
              <a16:creationId xmlns:a16="http://schemas.microsoft.com/office/drawing/2014/main" id="{00000000-0008-0000-0600-0000AA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1" name="正方形/長方形 940">
          <a:extLst>
            <a:ext uri="{FF2B5EF4-FFF2-40B4-BE49-F238E27FC236}">
              <a16:creationId xmlns:a16="http://schemas.microsoft.com/office/drawing/2014/main" id="{00000000-0008-0000-0600-0000A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2" name="テキスト ボックス 941">
          <a:extLst>
            <a:ext uri="{FF2B5EF4-FFF2-40B4-BE49-F238E27FC236}">
              <a16:creationId xmlns:a16="http://schemas.microsoft.com/office/drawing/2014/main" id="{00000000-0008-0000-0600-0000A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普通建設事業費</a:t>
          </a:r>
          <a:r>
            <a:rPr kumimoji="1" lang="ja-JP" altLang="en-US" sz="1100">
              <a:solidFill>
                <a:schemeClr val="dk1"/>
              </a:solidFill>
              <a:effectLst/>
              <a:latin typeface="+mn-lt"/>
              <a:ea typeface="+mn-ea"/>
              <a:cs typeface="+mn-cs"/>
            </a:rPr>
            <a:t>（うち更新整備）</a:t>
          </a:r>
          <a:r>
            <a:rPr kumimoji="1" lang="ja-JP" altLang="ja-JP" sz="1100">
              <a:solidFill>
                <a:schemeClr val="dk1"/>
              </a:solidFill>
              <a:effectLst/>
              <a:latin typeface="+mn-lt"/>
              <a:ea typeface="+mn-ea"/>
              <a:cs typeface="+mn-cs"/>
            </a:rPr>
            <a:t>は住民一人当たり</a:t>
          </a:r>
          <a:r>
            <a:rPr kumimoji="1" lang="en-US" altLang="ja-JP" sz="1100">
              <a:solidFill>
                <a:schemeClr val="dk1"/>
              </a:solidFill>
              <a:effectLst/>
              <a:latin typeface="+mn-lt"/>
              <a:ea typeface="+mn-ea"/>
              <a:cs typeface="+mn-cs"/>
            </a:rPr>
            <a:t>206,317</a:t>
          </a:r>
          <a:r>
            <a:rPr kumimoji="1" lang="ja-JP" altLang="ja-JP" sz="1100">
              <a:solidFill>
                <a:schemeClr val="dk1"/>
              </a:solidFill>
              <a:effectLst/>
              <a:latin typeface="+mn-lt"/>
              <a:ea typeface="+mn-ea"/>
              <a:cs typeface="+mn-cs"/>
            </a:rPr>
            <a:t>円となっており、類似団体と比較して</a:t>
          </a:r>
          <a:r>
            <a:rPr kumimoji="1" lang="en-US" altLang="ja-JP" sz="1100">
              <a:solidFill>
                <a:schemeClr val="dk1"/>
              </a:solidFill>
              <a:effectLst/>
              <a:latin typeface="+mn-lt"/>
              <a:ea typeface="+mn-ea"/>
              <a:cs typeface="+mn-cs"/>
            </a:rPr>
            <a:t>25,537</a:t>
          </a:r>
          <a:r>
            <a:rPr kumimoji="1" lang="ja-JP" altLang="ja-JP" sz="1100">
              <a:solidFill>
                <a:schemeClr val="dk1"/>
              </a:solidFill>
              <a:effectLst/>
              <a:latin typeface="+mn-lt"/>
              <a:ea typeface="+mn-ea"/>
              <a:cs typeface="+mn-cs"/>
            </a:rPr>
            <a:t>円コストが高い状況となっており、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令和５年度</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においては葬苑建設があり数値が上昇した。公債費は住民一人当たり</a:t>
          </a:r>
          <a:r>
            <a:rPr kumimoji="1" lang="en-US" altLang="ja-JP" sz="1100">
              <a:solidFill>
                <a:schemeClr val="dk1"/>
              </a:solidFill>
              <a:effectLst/>
              <a:latin typeface="+mn-lt"/>
              <a:ea typeface="+mn-ea"/>
              <a:cs typeface="+mn-cs"/>
            </a:rPr>
            <a:t>284,161</a:t>
          </a:r>
          <a:r>
            <a:rPr kumimoji="1" lang="ja-JP" altLang="ja-JP" sz="1100">
              <a:solidFill>
                <a:schemeClr val="dk1"/>
              </a:solidFill>
              <a:effectLst/>
              <a:latin typeface="+mn-lt"/>
              <a:ea typeface="+mn-ea"/>
              <a:cs typeface="+mn-cs"/>
            </a:rPr>
            <a:t>円となっており、類似団体と比較して</a:t>
          </a:r>
          <a:r>
            <a:rPr kumimoji="1" lang="en-US" altLang="ja-JP" sz="1100">
              <a:solidFill>
                <a:schemeClr val="dk1"/>
              </a:solidFill>
              <a:effectLst/>
              <a:latin typeface="+mn-lt"/>
              <a:ea typeface="+mn-ea"/>
              <a:cs typeface="+mn-cs"/>
            </a:rPr>
            <a:t>105,393</a:t>
          </a:r>
          <a:r>
            <a:rPr kumimoji="1" lang="ja-JP" altLang="ja-JP" sz="1100">
              <a:solidFill>
                <a:schemeClr val="dk1"/>
              </a:solidFill>
              <a:effectLst/>
              <a:latin typeface="+mn-lt"/>
              <a:ea typeface="+mn-ea"/>
              <a:cs typeface="+mn-cs"/>
            </a:rPr>
            <a:t>円コストが高い状況となっている。これは、近年大型建設事業が集中した影響や、償還期限の短い過疎債、辺地債を利用しているため償還額が多額になっているためである。公債費の増加に伴い、繰出金も類似団体平均に比べ一人当たりのコストが</a:t>
          </a:r>
          <a:r>
            <a:rPr kumimoji="1" lang="en-US" altLang="ja-JP" sz="1100">
              <a:solidFill>
                <a:schemeClr val="tx1"/>
              </a:solidFill>
              <a:effectLst/>
              <a:latin typeface="+mn-lt"/>
              <a:ea typeface="+mn-ea"/>
              <a:cs typeface="+mn-cs"/>
            </a:rPr>
            <a:t>214,807</a:t>
          </a:r>
          <a:r>
            <a:rPr kumimoji="1" lang="ja-JP" altLang="ja-JP" sz="1100">
              <a:solidFill>
                <a:schemeClr val="tx1"/>
              </a:solidFill>
              <a:effectLst/>
              <a:latin typeface="+mn-lt"/>
              <a:ea typeface="+mn-ea"/>
              <a:cs typeface="+mn-cs"/>
            </a:rPr>
            <a:t>円高く、</a:t>
          </a:r>
          <a:r>
            <a:rPr kumimoji="1" lang="ja-JP" altLang="en-US" sz="1100">
              <a:solidFill>
                <a:schemeClr val="tx1"/>
              </a:solidFill>
              <a:effectLst/>
              <a:latin typeface="+mn-lt"/>
              <a:ea typeface="+mn-ea"/>
              <a:cs typeface="+mn-cs"/>
            </a:rPr>
            <a:t>類似団体内１位で</a:t>
          </a:r>
          <a:r>
            <a:rPr kumimoji="1" lang="ja-JP" altLang="ja-JP" sz="1100">
              <a:solidFill>
                <a:schemeClr val="tx1"/>
              </a:solidFill>
              <a:effectLst/>
              <a:latin typeface="+mn-lt"/>
              <a:ea typeface="+mn-ea"/>
              <a:cs typeface="+mn-cs"/>
            </a:rPr>
            <a:t>高い水準にある。今後も地方債発行額が償還額を超えないよう発行額の抑制を図ることはもとより、交付税措置のある起債を積極的に活用するなど、財政の安定化を図ることとしている。</a:t>
          </a:r>
          <a:endParaRPr lang="ja-JP" altLang="ja-JP">
            <a:solidFill>
              <a:schemeClr val="tx1"/>
            </a:solidFill>
            <a:effectLst/>
          </a:endParaRPr>
        </a:p>
        <a:p>
          <a:r>
            <a:rPr kumimoji="1" lang="ja-JP" altLang="ja-JP" sz="1100">
              <a:solidFill>
                <a:schemeClr val="dk1"/>
              </a:solidFill>
              <a:effectLst/>
              <a:latin typeface="+mn-lt"/>
              <a:ea typeface="+mn-ea"/>
              <a:cs typeface="+mn-cs"/>
            </a:rPr>
            <a:t>　維持補修費については、大雪による除排雪経費の増、施設の老朽化等の影響により、住民一人当たりのコストが類似団体平均より</a:t>
          </a:r>
          <a:r>
            <a:rPr kumimoji="1" lang="en-US" altLang="ja-JP" sz="1100">
              <a:solidFill>
                <a:schemeClr val="dk1"/>
              </a:solidFill>
              <a:effectLst/>
              <a:latin typeface="+mn-lt"/>
              <a:ea typeface="+mn-ea"/>
              <a:cs typeface="+mn-cs"/>
            </a:rPr>
            <a:t>84,497</a:t>
          </a:r>
          <a:r>
            <a:rPr kumimoji="1" lang="ja-JP" altLang="ja-JP" sz="1100">
              <a:solidFill>
                <a:schemeClr val="dk1"/>
              </a:solidFill>
              <a:effectLst/>
              <a:latin typeface="+mn-lt"/>
              <a:ea typeface="+mn-ea"/>
              <a:cs typeface="+mn-cs"/>
            </a:rPr>
            <a:t>円高くなっている。今後も維持補修費は増加していくことが考えられるので、計画的かつ継続的な維持補修等管理を徹底し経費上昇の抑制を図る。</a:t>
          </a:r>
          <a:endParaRPr lang="ja-JP" altLang="ja-JP">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北海道利尻富士町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2,151
2,142
105.62
6,311,286
6,185,515
125,771
2,484,986
5,746,648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議会費グラフ枠">
          <a:extLst>
            <a:ext uri="{FF2B5EF4-FFF2-40B4-BE49-F238E27FC236}">
              <a16:creationId xmlns:a16="http://schemas.microsoft.com/office/drawing/2014/main" id="{00000000-0008-0000-07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27115</xdr:rowOff>
    </xdr:from>
    <xdr:to>
      <xdr:col>24</xdr:col>
      <xdr:colOff>62865</xdr:colOff>
      <xdr:row>38</xdr:row>
      <xdr:rowOff>33230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flipV="1">
          <a:off x="4633595" y="5170615"/>
          <a:ext cx="1270" cy="1377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37057</xdr:rowOff>
    </xdr:from>
    <xdr:ext cx="469744" cy="259045"/>
    <xdr:sp macro="" textlink="">
      <xdr:nvSpPr>
        <xdr:cNvPr id="56" name="議会費最小値テキスト">
          <a:extLst>
            <a:ext uri="{FF2B5EF4-FFF2-40B4-BE49-F238E27FC236}">
              <a16:creationId xmlns:a16="http://schemas.microsoft.com/office/drawing/2014/main" id="{00000000-0008-0000-0700-000038000000}"/>
            </a:ext>
          </a:extLst>
        </xdr:cNvPr>
        <xdr:cNvSpPr txBox="1"/>
      </xdr:nvSpPr>
      <xdr:spPr>
        <a:xfrm>
          <a:off x="4686300" y="655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33230</xdr:rowOff>
    </xdr:from>
    <xdr:to>
      <xdr:col>24</xdr:col>
      <xdr:colOff>152400</xdr:colOff>
      <xdr:row>38</xdr:row>
      <xdr:rowOff>33230</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654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145242</xdr:rowOff>
    </xdr:from>
    <xdr:ext cx="534377" cy="259045"/>
    <xdr:sp macro="" textlink="">
      <xdr:nvSpPr>
        <xdr:cNvPr id="58" name="議会費最大値テキスト">
          <a:extLst>
            <a:ext uri="{FF2B5EF4-FFF2-40B4-BE49-F238E27FC236}">
              <a16:creationId xmlns:a16="http://schemas.microsoft.com/office/drawing/2014/main" id="{00000000-0008-0000-0700-00003A000000}"/>
            </a:ext>
          </a:extLst>
        </xdr:cNvPr>
        <xdr:cNvSpPr txBox="1"/>
      </xdr:nvSpPr>
      <xdr:spPr>
        <a:xfrm>
          <a:off x="4686300" y="4945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81,910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27115</xdr:rowOff>
    </xdr:from>
    <xdr:to>
      <xdr:col>24</xdr:col>
      <xdr:colOff>152400</xdr:colOff>
      <xdr:row>30</xdr:row>
      <xdr:rowOff>27115</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4546600" y="5170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162617</xdr:rowOff>
    </xdr:from>
    <xdr:to>
      <xdr:col>24</xdr:col>
      <xdr:colOff>63500</xdr:colOff>
      <xdr:row>36</xdr:row>
      <xdr:rowOff>164084</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3797300" y="6334817"/>
          <a:ext cx="838200" cy="1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117467</xdr:rowOff>
    </xdr:from>
    <xdr:ext cx="534377" cy="259045"/>
    <xdr:sp macro="" textlink="">
      <xdr:nvSpPr>
        <xdr:cNvPr id="61" name="議会費平均値テキスト">
          <a:extLst>
            <a:ext uri="{FF2B5EF4-FFF2-40B4-BE49-F238E27FC236}">
              <a16:creationId xmlns:a16="http://schemas.microsoft.com/office/drawing/2014/main" id="{00000000-0008-0000-0700-00003D000000}"/>
            </a:ext>
          </a:extLst>
        </xdr:cNvPr>
        <xdr:cNvSpPr txBox="1"/>
      </xdr:nvSpPr>
      <xdr:spPr>
        <a:xfrm>
          <a:off x="4686300" y="62896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139040</xdr:rowOff>
    </xdr:from>
    <xdr:to>
      <xdr:col>24</xdr:col>
      <xdr:colOff>114300</xdr:colOff>
      <xdr:row>37</xdr:row>
      <xdr:rowOff>69190</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4584700" y="63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162617</xdr:rowOff>
    </xdr:from>
    <xdr:to>
      <xdr:col>19</xdr:col>
      <xdr:colOff>177800</xdr:colOff>
      <xdr:row>37</xdr:row>
      <xdr:rowOff>12560</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2908300" y="6334817"/>
          <a:ext cx="889000" cy="21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159823</xdr:rowOff>
    </xdr:from>
    <xdr:to>
      <xdr:col>20</xdr:col>
      <xdr:colOff>38100</xdr:colOff>
      <xdr:row>37</xdr:row>
      <xdr:rowOff>89973</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3746500" y="633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81100</xdr:rowOff>
    </xdr:from>
    <xdr:ext cx="534377"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3530111" y="6424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12560</xdr:rowOff>
    </xdr:from>
    <xdr:to>
      <xdr:col>15</xdr:col>
      <xdr:colOff>50800</xdr:colOff>
      <xdr:row>37</xdr:row>
      <xdr:rowOff>26257</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019300" y="6356210"/>
          <a:ext cx="889000" cy="13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164967</xdr:rowOff>
    </xdr:from>
    <xdr:to>
      <xdr:col>15</xdr:col>
      <xdr:colOff>101600</xdr:colOff>
      <xdr:row>37</xdr:row>
      <xdr:rowOff>95117</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2857500" y="6337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86244</xdr:rowOff>
    </xdr:from>
    <xdr:ext cx="534377"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2641111" y="6429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26257</xdr:rowOff>
    </xdr:from>
    <xdr:to>
      <xdr:col>10</xdr:col>
      <xdr:colOff>114300</xdr:colOff>
      <xdr:row>37</xdr:row>
      <xdr:rowOff>44393</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1130300" y="6369907"/>
          <a:ext cx="889000" cy="18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7290</xdr:rowOff>
    </xdr:from>
    <xdr:to>
      <xdr:col>10</xdr:col>
      <xdr:colOff>165100</xdr:colOff>
      <xdr:row>37</xdr:row>
      <xdr:rowOff>108890</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968500" y="63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100017</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1752111" y="6443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9461</xdr:rowOff>
    </xdr:from>
    <xdr:to>
      <xdr:col>6</xdr:col>
      <xdr:colOff>38100</xdr:colOff>
      <xdr:row>37</xdr:row>
      <xdr:rowOff>111061</xdr:rowOff>
    </xdr:to>
    <xdr:sp macro="" textlink="">
      <xdr:nvSpPr>
        <xdr:cNvPr id="72" name="フローチャート: 判断 71">
          <a:extLst>
            <a:ext uri="{FF2B5EF4-FFF2-40B4-BE49-F238E27FC236}">
              <a16:creationId xmlns:a16="http://schemas.microsoft.com/office/drawing/2014/main" id="{00000000-0008-0000-0700-000048000000}"/>
            </a:ext>
          </a:extLst>
        </xdr:cNvPr>
        <xdr:cNvSpPr/>
      </xdr:nvSpPr>
      <xdr:spPr>
        <a:xfrm>
          <a:off x="1079500" y="635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102188</xdr:rowOff>
    </xdr:from>
    <xdr:ext cx="534377"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863111" y="6445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113284</xdr:rowOff>
    </xdr:from>
    <xdr:to>
      <xdr:col>24</xdr:col>
      <xdr:colOff>114300</xdr:colOff>
      <xdr:row>37</xdr:row>
      <xdr:rowOff>43434</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4584700" y="6285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136161</xdr:rowOff>
    </xdr:from>
    <xdr:ext cx="534377" cy="259045"/>
    <xdr:sp macro="" textlink="">
      <xdr:nvSpPr>
        <xdr:cNvPr id="80" name="議会費該当値テキスト">
          <a:extLst>
            <a:ext uri="{FF2B5EF4-FFF2-40B4-BE49-F238E27FC236}">
              <a16:creationId xmlns:a16="http://schemas.microsoft.com/office/drawing/2014/main" id="{00000000-0008-0000-0700-000050000000}"/>
            </a:ext>
          </a:extLst>
        </xdr:cNvPr>
        <xdr:cNvSpPr txBox="1"/>
      </xdr:nvSpPr>
      <xdr:spPr>
        <a:xfrm>
          <a:off x="4686300" y="6136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111817</xdr:rowOff>
    </xdr:from>
    <xdr:to>
      <xdr:col>20</xdr:col>
      <xdr:colOff>38100</xdr:colOff>
      <xdr:row>37</xdr:row>
      <xdr:rowOff>41967</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3746500" y="6284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58494</xdr:rowOff>
    </xdr:from>
    <xdr:ext cx="534377"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3530111" y="6059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133210</xdr:rowOff>
    </xdr:from>
    <xdr:to>
      <xdr:col>15</xdr:col>
      <xdr:colOff>101600</xdr:colOff>
      <xdr:row>37</xdr:row>
      <xdr:rowOff>63360</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2857500" y="6305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79887</xdr:rowOff>
    </xdr:from>
    <xdr:ext cx="534377"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2641111" y="6080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146907</xdr:rowOff>
    </xdr:from>
    <xdr:to>
      <xdr:col>10</xdr:col>
      <xdr:colOff>165100</xdr:colOff>
      <xdr:row>37</xdr:row>
      <xdr:rowOff>77057</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968500" y="6319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93584</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1752111" y="6094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165043</xdr:rowOff>
    </xdr:from>
    <xdr:to>
      <xdr:col>6</xdr:col>
      <xdr:colOff>38100</xdr:colOff>
      <xdr:row>37</xdr:row>
      <xdr:rowOff>95193</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1079500" y="6337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111720</xdr:rowOff>
    </xdr:from>
    <xdr:ext cx="534377"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863111" y="6112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総務費グラフ枠">
          <a:extLst>
            <a:ext uri="{FF2B5EF4-FFF2-40B4-BE49-F238E27FC236}">
              <a16:creationId xmlns:a16="http://schemas.microsoft.com/office/drawing/2014/main" id="{00000000-0008-0000-07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16142</xdr:rowOff>
    </xdr:from>
    <xdr:to>
      <xdr:col>24</xdr:col>
      <xdr:colOff>62865</xdr:colOff>
      <xdr:row>58</xdr:row>
      <xdr:rowOff>61973</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flipV="1">
          <a:off x="4633595" y="8931542"/>
          <a:ext cx="1270" cy="1074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65800</xdr:rowOff>
    </xdr:from>
    <xdr:ext cx="599010" cy="259045"/>
    <xdr:sp macro="" textlink="">
      <xdr:nvSpPr>
        <xdr:cNvPr id="111" name="総務費最小値テキスト">
          <a:extLst>
            <a:ext uri="{FF2B5EF4-FFF2-40B4-BE49-F238E27FC236}">
              <a16:creationId xmlns:a16="http://schemas.microsoft.com/office/drawing/2014/main" id="{00000000-0008-0000-0700-00006F000000}"/>
            </a:ext>
          </a:extLst>
        </xdr:cNvPr>
        <xdr:cNvSpPr txBox="1"/>
      </xdr:nvSpPr>
      <xdr:spPr>
        <a:xfrm>
          <a:off x="4686300" y="10009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61973</xdr:rowOff>
    </xdr:from>
    <xdr:to>
      <xdr:col>24</xdr:col>
      <xdr:colOff>152400</xdr:colOff>
      <xdr:row>58</xdr:row>
      <xdr:rowOff>61973</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4546600" y="10006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134269</xdr:rowOff>
    </xdr:from>
    <xdr:ext cx="690189" cy="259045"/>
    <xdr:sp macro="" textlink="">
      <xdr:nvSpPr>
        <xdr:cNvPr id="113" name="総務費最大値テキスト">
          <a:extLst>
            <a:ext uri="{FF2B5EF4-FFF2-40B4-BE49-F238E27FC236}">
              <a16:creationId xmlns:a16="http://schemas.microsoft.com/office/drawing/2014/main" id="{00000000-0008-0000-0700-000071000000}"/>
            </a:ext>
          </a:extLst>
        </xdr:cNvPr>
        <xdr:cNvSpPr txBox="1"/>
      </xdr:nvSpPr>
      <xdr:spPr>
        <a:xfrm>
          <a:off x="4686300" y="87067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2,520,250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52</xdr:row>
      <xdr:rowOff>16142</xdr:rowOff>
    </xdr:from>
    <xdr:to>
      <xdr:col>24</xdr:col>
      <xdr:colOff>152400</xdr:colOff>
      <xdr:row>52</xdr:row>
      <xdr:rowOff>16142</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4546600" y="8931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22492</xdr:rowOff>
    </xdr:from>
    <xdr:to>
      <xdr:col>24</xdr:col>
      <xdr:colOff>63500</xdr:colOff>
      <xdr:row>56</xdr:row>
      <xdr:rowOff>138626</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3797300" y="9623692"/>
          <a:ext cx="838200" cy="116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59224</xdr:rowOff>
    </xdr:from>
    <xdr:ext cx="599010" cy="259045"/>
    <xdr:sp macro="" textlink="">
      <xdr:nvSpPr>
        <xdr:cNvPr id="116" name="総務費平均値テキスト">
          <a:extLst>
            <a:ext uri="{FF2B5EF4-FFF2-40B4-BE49-F238E27FC236}">
              <a16:creationId xmlns:a16="http://schemas.microsoft.com/office/drawing/2014/main" id="{00000000-0008-0000-0700-000074000000}"/>
            </a:ext>
          </a:extLst>
        </xdr:cNvPr>
        <xdr:cNvSpPr txBox="1"/>
      </xdr:nvSpPr>
      <xdr:spPr>
        <a:xfrm>
          <a:off x="4686300" y="98318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80797</xdr:rowOff>
    </xdr:from>
    <xdr:to>
      <xdr:col>24</xdr:col>
      <xdr:colOff>114300</xdr:colOff>
      <xdr:row>58</xdr:row>
      <xdr:rowOff>10947</xdr:rowOff>
    </xdr:to>
    <xdr:sp macro="" textlink="">
      <xdr:nvSpPr>
        <xdr:cNvPr id="117" name="フローチャート: 判断 116">
          <a:extLst>
            <a:ext uri="{FF2B5EF4-FFF2-40B4-BE49-F238E27FC236}">
              <a16:creationId xmlns:a16="http://schemas.microsoft.com/office/drawing/2014/main" id="{00000000-0008-0000-0700-000075000000}"/>
            </a:ext>
          </a:extLst>
        </xdr:cNvPr>
        <xdr:cNvSpPr/>
      </xdr:nvSpPr>
      <xdr:spPr>
        <a:xfrm>
          <a:off x="4584700" y="985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120288</xdr:rowOff>
    </xdr:from>
    <xdr:to>
      <xdr:col>19</xdr:col>
      <xdr:colOff>177800</xdr:colOff>
      <xdr:row>56</xdr:row>
      <xdr:rowOff>138626</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2908300" y="9721488"/>
          <a:ext cx="889000" cy="18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95784</xdr:rowOff>
    </xdr:from>
    <xdr:to>
      <xdr:col>20</xdr:col>
      <xdr:colOff>38100</xdr:colOff>
      <xdr:row>58</xdr:row>
      <xdr:rowOff>25934</xdr:rowOff>
    </xdr:to>
    <xdr:sp macro="" textlink="">
      <xdr:nvSpPr>
        <xdr:cNvPr id="119" name="フローチャート: 判断 118">
          <a:extLst>
            <a:ext uri="{FF2B5EF4-FFF2-40B4-BE49-F238E27FC236}">
              <a16:creationId xmlns:a16="http://schemas.microsoft.com/office/drawing/2014/main" id="{00000000-0008-0000-0700-000077000000}"/>
            </a:ext>
          </a:extLst>
        </xdr:cNvPr>
        <xdr:cNvSpPr/>
      </xdr:nvSpPr>
      <xdr:spPr>
        <a:xfrm>
          <a:off x="3746500" y="9868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17061</xdr:rowOff>
    </xdr:from>
    <xdr:ext cx="599010" cy="259045"/>
    <xdr:sp macro="" textlink="">
      <xdr:nvSpPr>
        <xdr:cNvPr id="120" name="テキスト ボックス 119">
          <a:extLst>
            <a:ext uri="{FF2B5EF4-FFF2-40B4-BE49-F238E27FC236}">
              <a16:creationId xmlns:a16="http://schemas.microsoft.com/office/drawing/2014/main" id="{00000000-0008-0000-0700-000078000000}"/>
            </a:ext>
          </a:extLst>
        </xdr:cNvPr>
        <xdr:cNvSpPr txBox="1"/>
      </xdr:nvSpPr>
      <xdr:spPr>
        <a:xfrm>
          <a:off x="3497795" y="9961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120288</xdr:rowOff>
    </xdr:from>
    <xdr:to>
      <xdr:col>15</xdr:col>
      <xdr:colOff>50800</xdr:colOff>
      <xdr:row>56</xdr:row>
      <xdr:rowOff>166112</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019300" y="9721488"/>
          <a:ext cx="889000" cy="45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86508</xdr:rowOff>
    </xdr:from>
    <xdr:to>
      <xdr:col>15</xdr:col>
      <xdr:colOff>101600</xdr:colOff>
      <xdr:row>58</xdr:row>
      <xdr:rowOff>16658</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2857500" y="9859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7785</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2608795" y="9951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166112</xdr:rowOff>
    </xdr:from>
    <xdr:to>
      <xdr:col>10</xdr:col>
      <xdr:colOff>114300</xdr:colOff>
      <xdr:row>57</xdr:row>
      <xdr:rowOff>49213</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1130300" y="9767312"/>
          <a:ext cx="889000" cy="54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91374</xdr:rowOff>
    </xdr:from>
    <xdr:to>
      <xdr:col>10</xdr:col>
      <xdr:colOff>165100</xdr:colOff>
      <xdr:row>58</xdr:row>
      <xdr:rowOff>21524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1968500" y="9864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12651</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1719795" y="99567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67918</xdr:rowOff>
    </xdr:from>
    <xdr:to>
      <xdr:col>6</xdr:col>
      <xdr:colOff>38100</xdr:colOff>
      <xdr:row>57</xdr:row>
      <xdr:rowOff>169518</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1079500" y="9840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160645</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830795" y="9933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143142</xdr:rowOff>
    </xdr:from>
    <xdr:to>
      <xdr:col>24</xdr:col>
      <xdr:colOff>114300</xdr:colOff>
      <xdr:row>56</xdr:row>
      <xdr:rowOff>73292</xdr:rowOff>
    </xdr:to>
    <xdr:sp macro="" textlink="">
      <xdr:nvSpPr>
        <xdr:cNvPr id="134" name="楕円 133">
          <a:extLst>
            <a:ext uri="{FF2B5EF4-FFF2-40B4-BE49-F238E27FC236}">
              <a16:creationId xmlns:a16="http://schemas.microsoft.com/office/drawing/2014/main" id="{00000000-0008-0000-0700-000086000000}"/>
            </a:ext>
          </a:extLst>
        </xdr:cNvPr>
        <xdr:cNvSpPr/>
      </xdr:nvSpPr>
      <xdr:spPr>
        <a:xfrm>
          <a:off x="4584700" y="9572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166019</xdr:rowOff>
    </xdr:from>
    <xdr:ext cx="690189" cy="259045"/>
    <xdr:sp macro="" textlink="">
      <xdr:nvSpPr>
        <xdr:cNvPr id="135" name="総務費該当値テキスト">
          <a:extLst>
            <a:ext uri="{FF2B5EF4-FFF2-40B4-BE49-F238E27FC236}">
              <a16:creationId xmlns:a16="http://schemas.microsoft.com/office/drawing/2014/main" id="{00000000-0008-0000-0700-000087000000}"/>
            </a:ext>
          </a:extLst>
        </xdr:cNvPr>
        <xdr:cNvSpPr txBox="1"/>
      </xdr:nvSpPr>
      <xdr:spPr>
        <a:xfrm>
          <a:off x="4686300" y="94243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1,006,362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87826</xdr:rowOff>
    </xdr:from>
    <xdr:to>
      <xdr:col>20</xdr:col>
      <xdr:colOff>38100</xdr:colOff>
      <xdr:row>57</xdr:row>
      <xdr:rowOff>17976</xdr:rowOff>
    </xdr:to>
    <xdr:sp macro="" textlink="">
      <xdr:nvSpPr>
        <xdr:cNvPr id="136" name="楕円 135">
          <a:extLst>
            <a:ext uri="{FF2B5EF4-FFF2-40B4-BE49-F238E27FC236}">
              <a16:creationId xmlns:a16="http://schemas.microsoft.com/office/drawing/2014/main" id="{00000000-0008-0000-0700-000088000000}"/>
            </a:ext>
          </a:extLst>
        </xdr:cNvPr>
        <xdr:cNvSpPr/>
      </xdr:nvSpPr>
      <xdr:spPr>
        <a:xfrm>
          <a:off x="3746500" y="9689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34503</xdr:rowOff>
    </xdr:from>
    <xdr:ext cx="59901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3497795" y="94642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69488</xdr:rowOff>
    </xdr:from>
    <xdr:to>
      <xdr:col>15</xdr:col>
      <xdr:colOff>101600</xdr:colOff>
      <xdr:row>56</xdr:row>
      <xdr:rowOff>171088</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2857500" y="9670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16165</xdr:rowOff>
    </xdr:from>
    <xdr:ext cx="59901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608795" y="9445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115312</xdr:rowOff>
    </xdr:from>
    <xdr:to>
      <xdr:col>10</xdr:col>
      <xdr:colOff>165100</xdr:colOff>
      <xdr:row>57</xdr:row>
      <xdr:rowOff>45462</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1968500" y="9716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61989</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1719795" y="94917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169863</xdr:rowOff>
    </xdr:from>
    <xdr:to>
      <xdr:col>6</xdr:col>
      <xdr:colOff>38100</xdr:colOff>
      <xdr:row>57</xdr:row>
      <xdr:rowOff>100013</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1079500" y="9771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116540</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830795" y="9546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258,203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7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7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4" name="テキスト ボックス 153">
          <a:extLst>
            <a:ext uri="{FF2B5EF4-FFF2-40B4-BE49-F238E27FC236}">
              <a16:creationId xmlns:a16="http://schemas.microsoft.com/office/drawing/2014/main" id="{00000000-0008-0000-0700-00009A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5" name="直線コネクタ 154">
          <a:extLst>
            <a:ext uri="{FF2B5EF4-FFF2-40B4-BE49-F238E27FC236}">
              <a16:creationId xmlns:a16="http://schemas.microsoft.com/office/drawing/2014/main" id="{00000000-0008-0000-0700-00009B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00000000-0008-0000-07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116383</xdr:rowOff>
    </xdr:from>
    <xdr:to>
      <xdr:col>24</xdr:col>
      <xdr:colOff>62865</xdr:colOff>
      <xdr:row>78</xdr:row>
      <xdr:rowOff>96796</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4633595" y="11946433"/>
          <a:ext cx="1270" cy="15234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100623</xdr:rowOff>
    </xdr:from>
    <xdr:ext cx="599010" cy="259045"/>
    <xdr:sp macro="" textlink="">
      <xdr:nvSpPr>
        <xdr:cNvPr id="171" name="民生費最小値テキスト">
          <a:extLst>
            <a:ext uri="{FF2B5EF4-FFF2-40B4-BE49-F238E27FC236}">
              <a16:creationId xmlns:a16="http://schemas.microsoft.com/office/drawing/2014/main" id="{00000000-0008-0000-0700-0000AB000000}"/>
            </a:ext>
          </a:extLst>
        </xdr:cNvPr>
        <xdr:cNvSpPr txBox="1"/>
      </xdr:nvSpPr>
      <xdr:spPr>
        <a:xfrm>
          <a:off x="4686300" y="13473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96796</xdr:rowOff>
    </xdr:from>
    <xdr:to>
      <xdr:col>24</xdr:col>
      <xdr:colOff>152400</xdr:colOff>
      <xdr:row>78</xdr:row>
      <xdr:rowOff>96796</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34698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63060</xdr:rowOff>
    </xdr:from>
    <xdr:ext cx="599010" cy="259045"/>
    <xdr:sp macro="" textlink="">
      <xdr:nvSpPr>
        <xdr:cNvPr id="173" name="民生費最大値テキスト">
          <a:extLst>
            <a:ext uri="{FF2B5EF4-FFF2-40B4-BE49-F238E27FC236}">
              <a16:creationId xmlns:a16="http://schemas.microsoft.com/office/drawing/2014/main" id="{00000000-0008-0000-0700-0000AD000000}"/>
            </a:ext>
          </a:extLst>
        </xdr:cNvPr>
        <xdr:cNvSpPr txBox="1"/>
      </xdr:nvSpPr>
      <xdr:spPr>
        <a:xfrm>
          <a:off x="4686300" y="11721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619,640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69</xdr:row>
      <xdr:rowOff>116383</xdr:rowOff>
    </xdr:from>
    <xdr:to>
      <xdr:col>24</xdr:col>
      <xdr:colOff>152400</xdr:colOff>
      <xdr:row>69</xdr:row>
      <xdr:rowOff>116383</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1946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126118</xdr:rowOff>
    </xdr:from>
    <xdr:to>
      <xdr:col>24</xdr:col>
      <xdr:colOff>63500</xdr:colOff>
      <xdr:row>75</xdr:row>
      <xdr:rowOff>5276</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3797300" y="12813418"/>
          <a:ext cx="838200" cy="50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105274</xdr:rowOff>
    </xdr:from>
    <xdr:ext cx="599010" cy="259045"/>
    <xdr:sp macro="" textlink="">
      <xdr:nvSpPr>
        <xdr:cNvPr id="176" name="民生費平均値テキスト">
          <a:extLst>
            <a:ext uri="{FF2B5EF4-FFF2-40B4-BE49-F238E27FC236}">
              <a16:creationId xmlns:a16="http://schemas.microsoft.com/office/drawing/2014/main" id="{00000000-0008-0000-0700-0000B0000000}"/>
            </a:ext>
          </a:extLst>
        </xdr:cNvPr>
        <xdr:cNvSpPr txBox="1"/>
      </xdr:nvSpPr>
      <xdr:spPr>
        <a:xfrm>
          <a:off x="4686300" y="1296402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285,880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126847</xdr:rowOff>
    </xdr:from>
    <xdr:to>
      <xdr:col>24</xdr:col>
      <xdr:colOff>114300</xdr:colOff>
      <xdr:row>76</xdr:row>
      <xdr:rowOff>56998</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4584700" y="1298559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5276</xdr:rowOff>
    </xdr:from>
    <xdr:to>
      <xdr:col>19</xdr:col>
      <xdr:colOff>177800</xdr:colOff>
      <xdr:row>75</xdr:row>
      <xdr:rowOff>72031</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2908300" y="12864026"/>
          <a:ext cx="889000" cy="66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169021</xdr:rowOff>
    </xdr:from>
    <xdr:to>
      <xdr:col>20</xdr:col>
      <xdr:colOff>38100</xdr:colOff>
      <xdr:row>76</xdr:row>
      <xdr:rowOff>99171</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3746500" y="1302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90298</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3497795" y="13120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72031</xdr:rowOff>
    </xdr:from>
    <xdr:to>
      <xdr:col>15</xdr:col>
      <xdr:colOff>50800</xdr:colOff>
      <xdr:row>76</xdr:row>
      <xdr:rowOff>89689</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019300" y="12930781"/>
          <a:ext cx="889000" cy="189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65968</xdr:rowOff>
    </xdr:from>
    <xdr:to>
      <xdr:col>15</xdr:col>
      <xdr:colOff>101600</xdr:colOff>
      <xdr:row>76</xdr:row>
      <xdr:rowOff>167568</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2857500" y="1309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158695</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2608795" y="13188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79552</xdr:rowOff>
    </xdr:from>
    <xdr:to>
      <xdr:col>10</xdr:col>
      <xdr:colOff>114300</xdr:colOff>
      <xdr:row>76</xdr:row>
      <xdr:rowOff>89689</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1130300" y="13109752"/>
          <a:ext cx="889000" cy="10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48876</xdr:rowOff>
    </xdr:from>
    <xdr:to>
      <xdr:col>10</xdr:col>
      <xdr:colOff>165100</xdr:colOff>
      <xdr:row>76</xdr:row>
      <xdr:rowOff>150476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968500" y="13079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141603</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1719795" y="13171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120019</xdr:rowOff>
    </xdr:from>
    <xdr:to>
      <xdr:col>6</xdr:col>
      <xdr:colOff>38100</xdr:colOff>
      <xdr:row>77</xdr:row>
      <xdr:rowOff>50169</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079500" y="1315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41296</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830795" y="13242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75318</xdr:rowOff>
    </xdr:from>
    <xdr:to>
      <xdr:col>24</xdr:col>
      <xdr:colOff>114300</xdr:colOff>
      <xdr:row>75</xdr:row>
      <xdr:rowOff>5468</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4584700" y="12762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98195</xdr:rowOff>
    </xdr:from>
    <xdr:ext cx="599010" cy="259045"/>
    <xdr:sp macro="" textlink="">
      <xdr:nvSpPr>
        <xdr:cNvPr id="195" name="民生費該当値テキスト">
          <a:extLst>
            <a:ext uri="{FF2B5EF4-FFF2-40B4-BE49-F238E27FC236}">
              <a16:creationId xmlns:a16="http://schemas.microsoft.com/office/drawing/2014/main" id="{00000000-0008-0000-0700-0000C3000000}"/>
            </a:ext>
          </a:extLst>
        </xdr:cNvPr>
        <xdr:cNvSpPr txBox="1"/>
      </xdr:nvSpPr>
      <xdr:spPr>
        <a:xfrm>
          <a:off x="4686300" y="12614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354,159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125926</xdr:rowOff>
    </xdr:from>
    <xdr:to>
      <xdr:col>20</xdr:col>
      <xdr:colOff>38100</xdr:colOff>
      <xdr:row>75</xdr:row>
      <xdr:rowOff>56076</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3746500" y="12813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72603</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3497795" y="125884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21231</xdr:rowOff>
    </xdr:from>
    <xdr:to>
      <xdr:col>15</xdr:col>
      <xdr:colOff>101600</xdr:colOff>
      <xdr:row>75</xdr:row>
      <xdr:rowOff>122831</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2857500" y="12879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139358</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608795" y="12655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38889</xdr:rowOff>
    </xdr:from>
    <xdr:to>
      <xdr:col>10</xdr:col>
      <xdr:colOff>165100</xdr:colOff>
      <xdr:row>76</xdr:row>
      <xdr:rowOff>140489</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968500" y="13069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157016</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1719795" y="12844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28752</xdr:rowOff>
    </xdr:from>
    <xdr:to>
      <xdr:col>6</xdr:col>
      <xdr:colOff>38100</xdr:colOff>
      <xdr:row>76</xdr:row>
      <xdr:rowOff>130352</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079500" y="13058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146879</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830795" y="128341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140266</xdr:rowOff>
    </xdr:from>
    <xdr:to>
      <xdr:col>24</xdr:col>
      <xdr:colOff>62865</xdr:colOff>
      <xdr:row>98</xdr:row>
      <xdr:rowOff>142207</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399316"/>
          <a:ext cx="1270" cy="1544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146034</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48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142207</xdr:rowOff>
    </xdr:from>
    <xdr:to>
      <xdr:col>24</xdr:col>
      <xdr:colOff>152400</xdr:colOff>
      <xdr:row>98</xdr:row>
      <xdr:rowOff>142207</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44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86943</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174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849,703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140266</xdr:rowOff>
    </xdr:from>
    <xdr:to>
      <xdr:col>24</xdr:col>
      <xdr:colOff>152400</xdr:colOff>
      <xdr:row>89</xdr:row>
      <xdr:rowOff>140266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399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41700</xdr:rowOff>
    </xdr:from>
    <xdr:to>
      <xdr:col>24</xdr:col>
      <xdr:colOff>63500</xdr:colOff>
      <xdr:row>97</xdr:row>
      <xdr:rowOff>45425</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3797300" y="16329450"/>
          <a:ext cx="838200" cy="346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33751</xdr:rowOff>
    </xdr:from>
    <xdr:ext cx="599010"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6644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55324</xdr:rowOff>
    </xdr:from>
    <xdr:to>
      <xdr:col>24</xdr:col>
      <xdr:colOff>114300</xdr:colOff>
      <xdr:row>97</xdr:row>
      <xdr:rowOff>156924</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8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41700</xdr:rowOff>
    </xdr:from>
    <xdr:to>
      <xdr:col>19</xdr:col>
      <xdr:colOff>177800</xdr:colOff>
      <xdr:row>97</xdr:row>
      <xdr:rowOff>103408</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908300" y="16329450"/>
          <a:ext cx="889000" cy="404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54373</xdr:rowOff>
    </xdr:from>
    <xdr:to>
      <xdr:col>20</xdr:col>
      <xdr:colOff>38100</xdr:colOff>
      <xdr:row>97</xdr:row>
      <xdr:rowOff>155973</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8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147100</xdr:rowOff>
    </xdr:from>
    <xdr:ext cx="599010"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497795" y="16777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52933</xdr:rowOff>
    </xdr:from>
    <xdr:to>
      <xdr:col>15</xdr:col>
      <xdr:colOff>50800</xdr:colOff>
      <xdr:row>97</xdr:row>
      <xdr:rowOff>103408</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019300" y="16683583"/>
          <a:ext cx="889000" cy="50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78777</xdr:rowOff>
    </xdr:from>
    <xdr:to>
      <xdr:col>15</xdr:col>
      <xdr:colOff>101600</xdr:colOff>
      <xdr:row>98</xdr:row>
      <xdr:rowOff>8927</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709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54</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08795" y="168021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52933</xdr:rowOff>
    </xdr:from>
    <xdr:to>
      <xdr:col>10</xdr:col>
      <xdr:colOff>114300</xdr:colOff>
      <xdr:row>97</xdr:row>
      <xdr:rowOff>61607</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683583"/>
          <a:ext cx="889000" cy="8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86278</xdr:rowOff>
    </xdr:from>
    <xdr:to>
      <xdr:col>10</xdr:col>
      <xdr:colOff>165100</xdr:colOff>
      <xdr:row>98</xdr:row>
      <xdr:rowOff>16428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16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98</xdr:row>
      <xdr:rowOff>7555</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19795" y="168096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94886</xdr:rowOff>
    </xdr:from>
    <xdr:to>
      <xdr:col>6</xdr:col>
      <xdr:colOff>38100</xdr:colOff>
      <xdr:row>98</xdr:row>
      <xdr:rowOff>25036</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725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16163</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30795" y="16818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166075</xdr:rowOff>
    </xdr:from>
    <xdr:to>
      <xdr:col>24</xdr:col>
      <xdr:colOff>114300</xdr:colOff>
      <xdr:row>97</xdr:row>
      <xdr:rowOff>96225</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62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17502</xdr:rowOff>
    </xdr:from>
    <xdr:ext cx="599010"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476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162350</xdr:rowOff>
    </xdr:from>
    <xdr:to>
      <xdr:col>20</xdr:col>
      <xdr:colOff>38100</xdr:colOff>
      <xdr:row>95</xdr:row>
      <xdr:rowOff>92500</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27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109027</xdr:rowOff>
    </xdr:from>
    <xdr:ext cx="59901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497795" y="16053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52608</xdr:rowOff>
    </xdr:from>
    <xdr:to>
      <xdr:col>15</xdr:col>
      <xdr:colOff>101600</xdr:colOff>
      <xdr:row>97</xdr:row>
      <xdr:rowOff>154208</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683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170735</xdr:rowOff>
    </xdr:from>
    <xdr:ext cx="59901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08795" y="164584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2133</xdr:rowOff>
    </xdr:from>
    <xdr:to>
      <xdr:col>10</xdr:col>
      <xdr:colOff>165100</xdr:colOff>
      <xdr:row>97</xdr:row>
      <xdr:rowOff>103733</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632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120260</xdr:rowOff>
    </xdr:from>
    <xdr:ext cx="599010"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19795" y="164080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10807</xdr:rowOff>
    </xdr:from>
    <xdr:to>
      <xdr:col>6</xdr:col>
      <xdr:colOff>38100</xdr:colOff>
      <xdr:row>97</xdr:row>
      <xdr:rowOff>112407</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641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128934</xdr:rowOff>
    </xdr:from>
    <xdr:ext cx="599010"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30795" y="164166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120904</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092954"/>
          <a:ext cx="1270" cy="1638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67581</xdr:rowOff>
    </xdr:from>
    <xdr:ext cx="534377"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4868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12,898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29</xdr:row>
      <xdr:rowOff>120904</xdr:rowOff>
    </xdr:from>
    <xdr:to>
      <xdr:col>55</xdr:col>
      <xdr:colOff>88900</xdr:colOff>
      <xdr:row>29</xdr:row>
      <xdr:rowOff>120904</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092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41148</xdr:rowOff>
    </xdr:from>
    <xdr:to>
      <xdr:col>55</xdr:col>
      <xdr:colOff>0</xdr:colOff>
      <xdr:row>39</xdr:row>
      <xdr:rowOff>42545</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9639300" y="6727698"/>
          <a:ext cx="838200" cy="1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91330</xdr:rowOff>
    </xdr:from>
    <xdr:ext cx="378565"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43498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68453</xdr:rowOff>
    </xdr:from>
    <xdr:to>
      <xdr:col>55</xdr:col>
      <xdr:colOff>50800</xdr:colOff>
      <xdr:row>38</xdr:row>
      <xdr:rowOff>170053</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583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42545</xdr:rowOff>
    </xdr:from>
    <xdr:to>
      <xdr:col>50</xdr:col>
      <xdr:colOff>114300</xdr:colOff>
      <xdr:row>39</xdr:row>
      <xdr:rowOff>42545</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8750300" y="672909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80391</xdr:rowOff>
    </xdr:from>
    <xdr:to>
      <xdr:col>50</xdr:col>
      <xdr:colOff>165100</xdr:colOff>
      <xdr:row>39</xdr:row>
      <xdr:rowOff>10541</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59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27068</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50017" y="63707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42291</xdr:rowOff>
    </xdr:from>
    <xdr:to>
      <xdr:col>45</xdr:col>
      <xdr:colOff>177800</xdr:colOff>
      <xdr:row>39</xdr:row>
      <xdr:rowOff>42545</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7861300" y="6728841"/>
          <a:ext cx="889000" cy="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82677</xdr:rowOff>
    </xdr:from>
    <xdr:to>
      <xdr:col>46</xdr:col>
      <xdr:colOff>38100</xdr:colOff>
      <xdr:row>39</xdr:row>
      <xdr:rowOff>12827</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597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29354</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61017" y="63730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41910</xdr:rowOff>
    </xdr:from>
    <xdr:to>
      <xdr:col>41</xdr:col>
      <xdr:colOff>50800</xdr:colOff>
      <xdr:row>39</xdr:row>
      <xdr:rowOff>42291</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6972300" y="6728460"/>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75438</xdr:rowOff>
    </xdr:from>
    <xdr:to>
      <xdr:col>41</xdr:col>
      <xdr:colOff>101600</xdr:colOff>
      <xdr:row>39</xdr:row>
      <xdr:rowOff>5588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59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22115</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72017" y="63657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72263</xdr:rowOff>
    </xdr:from>
    <xdr:to>
      <xdr:col>36</xdr:col>
      <xdr:colOff>165100</xdr:colOff>
      <xdr:row>39</xdr:row>
      <xdr:rowOff>2413</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587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18940</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83017" y="63625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161798</xdr:rowOff>
    </xdr:from>
    <xdr:to>
      <xdr:col>55</xdr:col>
      <xdr:colOff>50800</xdr:colOff>
      <xdr:row>39</xdr:row>
      <xdr:rowOff>91948</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676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76725</xdr:rowOff>
    </xdr:from>
    <xdr:ext cx="313932"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59182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163195</xdr:rowOff>
    </xdr:from>
    <xdr:to>
      <xdr:col>50</xdr:col>
      <xdr:colOff>165100</xdr:colOff>
      <xdr:row>39</xdr:row>
      <xdr:rowOff>93345</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678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39</xdr:row>
      <xdr:rowOff>84472</xdr:rowOff>
    </xdr:from>
    <xdr:ext cx="313932"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82333" y="677102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163195</xdr:rowOff>
    </xdr:from>
    <xdr:to>
      <xdr:col>46</xdr:col>
      <xdr:colOff>38100</xdr:colOff>
      <xdr:row>39</xdr:row>
      <xdr:rowOff>93345</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678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39</xdr:row>
      <xdr:rowOff>84472</xdr:rowOff>
    </xdr:from>
    <xdr:ext cx="313932"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593333" y="677102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162941</xdr:rowOff>
    </xdr:from>
    <xdr:to>
      <xdr:col>41</xdr:col>
      <xdr:colOff>101600</xdr:colOff>
      <xdr:row>39</xdr:row>
      <xdr:rowOff>93091</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678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84333</xdr:colOff>
      <xdr:row>39</xdr:row>
      <xdr:rowOff>84218</xdr:rowOff>
    </xdr:from>
    <xdr:ext cx="313932"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704333" y="677076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162560</xdr:rowOff>
    </xdr:from>
    <xdr:to>
      <xdr:col>36</xdr:col>
      <xdr:colOff>165100</xdr:colOff>
      <xdr:row>39</xdr:row>
      <xdr:rowOff>92710</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67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147833</xdr:colOff>
      <xdr:row>39</xdr:row>
      <xdr:rowOff>83837</xdr:rowOff>
    </xdr:from>
    <xdr:ext cx="313932"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815333" y="67703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104083</xdr:rowOff>
    </xdr:from>
    <xdr:to>
      <xdr:col>54</xdr:col>
      <xdr:colOff>189865</xdr:colOff>
      <xdr:row>59</xdr:row>
      <xdr:rowOff>12364</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848033"/>
          <a:ext cx="1270" cy="12798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16191</xdr:rowOff>
    </xdr:from>
    <xdr:ext cx="534377"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31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12364</xdr:rowOff>
    </xdr:from>
    <xdr:to>
      <xdr:col>55</xdr:col>
      <xdr:colOff>88900</xdr:colOff>
      <xdr:row>59</xdr:row>
      <xdr:rowOff>12364</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27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50760</xdr:rowOff>
    </xdr:from>
    <xdr:ext cx="690189"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6232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1,033,045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104083</xdr:rowOff>
    </xdr:from>
    <xdr:to>
      <xdr:col>55</xdr:col>
      <xdr:colOff>88900</xdr:colOff>
      <xdr:row>51</xdr:row>
      <xdr:rowOff>104083</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8480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104930</xdr:rowOff>
    </xdr:from>
    <xdr:to>
      <xdr:col>55</xdr:col>
      <xdr:colOff>0</xdr:colOff>
      <xdr:row>58</xdr:row>
      <xdr:rowOff>117211</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9639300" y="10049030"/>
          <a:ext cx="838200" cy="12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143639</xdr:rowOff>
    </xdr:from>
    <xdr:ext cx="599010"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7448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120762</xdr:rowOff>
    </xdr:from>
    <xdr:to>
      <xdr:col>55</xdr:col>
      <xdr:colOff>50800</xdr:colOff>
      <xdr:row>58</xdr:row>
      <xdr:rowOff>50912</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989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94366</xdr:rowOff>
    </xdr:from>
    <xdr:to>
      <xdr:col>50</xdr:col>
      <xdr:colOff>114300</xdr:colOff>
      <xdr:row>58</xdr:row>
      <xdr:rowOff>104930</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8750300" y="10038466"/>
          <a:ext cx="889000" cy="10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104604</xdr:rowOff>
    </xdr:from>
    <xdr:to>
      <xdr:col>50</xdr:col>
      <xdr:colOff>165100</xdr:colOff>
      <xdr:row>58</xdr:row>
      <xdr:rowOff>34754</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9877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51281</xdr:rowOff>
    </xdr:from>
    <xdr:ext cx="599010"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39795" y="9652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94366</xdr:rowOff>
    </xdr:from>
    <xdr:to>
      <xdr:col>45</xdr:col>
      <xdr:colOff>177800</xdr:colOff>
      <xdr:row>58</xdr:row>
      <xdr:rowOff>124516</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7861300" y="10038466"/>
          <a:ext cx="889000" cy="30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94931</xdr:rowOff>
    </xdr:from>
    <xdr:to>
      <xdr:col>46</xdr:col>
      <xdr:colOff>38100</xdr:colOff>
      <xdr:row>58</xdr:row>
      <xdr:rowOff>25081</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986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41608</xdr:rowOff>
    </xdr:from>
    <xdr:ext cx="59901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50795" y="9642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124516</xdr:rowOff>
    </xdr:from>
    <xdr:to>
      <xdr:col>41</xdr:col>
      <xdr:colOff>50800</xdr:colOff>
      <xdr:row>58</xdr:row>
      <xdr:rowOff>134794</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6972300" y="10068616"/>
          <a:ext cx="889000" cy="10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121736</xdr:rowOff>
    </xdr:from>
    <xdr:to>
      <xdr:col>41</xdr:col>
      <xdr:colOff>101600</xdr:colOff>
      <xdr:row>58</xdr:row>
      <xdr:rowOff>51886</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9894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68413</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61795" y="9669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133362</xdr:rowOff>
    </xdr:from>
    <xdr:to>
      <xdr:col>36</xdr:col>
      <xdr:colOff>165100</xdr:colOff>
      <xdr:row>58</xdr:row>
      <xdr:rowOff>63512</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9906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80039</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672795" y="96812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66411</xdr:rowOff>
    </xdr:from>
    <xdr:to>
      <xdr:col>55</xdr:col>
      <xdr:colOff>50800</xdr:colOff>
      <xdr:row>58</xdr:row>
      <xdr:rowOff>168011</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10010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152788</xdr:rowOff>
    </xdr:from>
    <xdr:ext cx="534377"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925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54130</xdr:rowOff>
    </xdr:from>
    <xdr:to>
      <xdr:col>50</xdr:col>
      <xdr:colOff>165100</xdr:colOff>
      <xdr:row>58</xdr:row>
      <xdr:rowOff>155730</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9998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146857</xdr:rowOff>
    </xdr:from>
    <xdr:ext cx="534377"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72111" y="10090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43566</xdr:rowOff>
    </xdr:from>
    <xdr:to>
      <xdr:col>46</xdr:col>
      <xdr:colOff>38100</xdr:colOff>
      <xdr:row>58</xdr:row>
      <xdr:rowOff>145166</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9987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136293</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83111" y="10080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73716</xdr:rowOff>
    </xdr:from>
    <xdr:to>
      <xdr:col>41</xdr:col>
      <xdr:colOff>101600</xdr:colOff>
      <xdr:row>59</xdr:row>
      <xdr:rowOff>3866</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10017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166443</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94111" y="10110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83994</xdr:rowOff>
    </xdr:from>
    <xdr:to>
      <xdr:col>36</xdr:col>
      <xdr:colOff>165100</xdr:colOff>
      <xdr:row>59</xdr:row>
      <xdr:rowOff>14144</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10028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5271</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705111" y="10120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137742</xdr:rowOff>
    </xdr:from>
    <xdr:to>
      <xdr:col>54</xdr:col>
      <xdr:colOff>189865</xdr:colOff>
      <xdr:row>79</xdr:row>
      <xdr:rowOff>41219</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139242"/>
          <a:ext cx="1270" cy="14465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45046</xdr:rowOff>
    </xdr:from>
    <xdr:ext cx="378565"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5895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41219</xdr:rowOff>
    </xdr:from>
    <xdr:to>
      <xdr:col>55</xdr:col>
      <xdr:colOff>88900</xdr:colOff>
      <xdr:row>79</xdr:row>
      <xdr:rowOff>41219</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5857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84419</xdr:rowOff>
    </xdr:from>
    <xdr:ext cx="599010"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1914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380,514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137742</xdr:rowOff>
    </xdr:from>
    <xdr:to>
      <xdr:col>55</xdr:col>
      <xdr:colOff>88900</xdr:colOff>
      <xdr:row>70</xdr:row>
      <xdr:rowOff>137742</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1392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34065</xdr:rowOff>
    </xdr:from>
    <xdr:to>
      <xdr:col>55</xdr:col>
      <xdr:colOff>0</xdr:colOff>
      <xdr:row>76</xdr:row>
      <xdr:rowOff>111799</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9639300" y="13064265"/>
          <a:ext cx="838200" cy="77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66893</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2685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88466</xdr:rowOff>
    </xdr:from>
    <xdr:to>
      <xdr:col>55</xdr:col>
      <xdr:colOff>50800</xdr:colOff>
      <xdr:row>78</xdr:row>
      <xdr:rowOff>18616</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29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34065</xdr:rowOff>
    </xdr:from>
    <xdr:to>
      <xdr:col>50</xdr:col>
      <xdr:colOff>114300</xdr:colOff>
      <xdr:row>76</xdr:row>
      <xdr:rowOff>67207</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8750300" y="13064265"/>
          <a:ext cx="889000" cy="33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70935</xdr:rowOff>
    </xdr:from>
    <xdr:to>
      <xdr:col>50</xdr:col>
      <xdr:colOff>165100</xdr:colOff>
      <xdr:row>78</xdr:row>
      <xdr:rowOff>1085</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27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163662</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365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67207</xdr:rowOff>
    </xdr:from>
    <xdr:to>
      <xdr:col>45</xdr:col>
      <xdr:colOff>177800</xdr:colOff>
      <xdr:row>76</xdr:row>
      <xdr:rowOff>113236</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7861300" y="13097407"/>
          <a:ext cx="889000" cy="46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60981</xdr:rowOff>
    </xdr:from>
    <xdr:to>
      <xdr:col>46</xdr:col>
      <xdr:colOff>38100</xdr:colOff>
      <xdr:row>77</xdr:row>
      <xdr:rowOff>162581</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262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153708</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3355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86695</xdr:rowOff>
    </xdr:from>
    <xdr:to>
      <xdr:col>41</xdr:col>
      <xdr:colOff>50800</xdr:colOff>
      <xdr:row>76</xdr:row>
      <xdr:rowOff>113236</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6972300" y="13116895"/>
          <a:ext cx="889000" cy="26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92580</xdr:rowOff>
    </xdr:from>
    <xdr:to>
      <xdr:col>41</xdr:col>
      <xdr:colOff>101600</xdr:colOff>
      <xdr:row>78</xdr:row>
      <xdr:rowOff>22730</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294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13857</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3386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80018</xdr:rowOff>
    </xdr:from>
    <xdr:to>
      <xdr:col>36</xdr:col>
      <xdr:colOff>165100</xdr:colOff>
      <xdr:row>78</xdr:row>
      <xdr:rowOff>10168</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281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1295</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5111" y="13374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60999</xdr:rowOff>
    </xdr:from>
    <xdr:to>
      <xdr:col>55</xdr:col>
      <xdr:colOff>50800</xdr:colOff>
      <xdr:row>76</xdr:row>
      <xdr:rowOff>162599</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3091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83876</xdr:rowOff>
    </xdr:from>
    <xdr:ext cx="599010"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29426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154715</xdr:rowOff>
    </xdr:from>
    <xdr:to>
      <xdr:col>50</xdr:col>
      <xdr:colOff>165100</xdr:colOff>
      <xdr:row>76</xdr:row>
      <xdr:rowOff>84865</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3013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74</xdr:row>
      <xdr:rowOff>101391</xdr:rowOff>
    </xdr:from>
    <xdr:ext cx="59901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339795" y="12788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16407</xdr:rowOff>
    </xdr:from>
    <xdr:to>
      <xdr:col>46</xdr:col>
      <xdr:colOff>38100</xdr:colOff>
      <xdr:row>76</xdr:row>
      <xdr:rowOff>118007</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3046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74</xdr:row>
      <xdr:rowOff>134534</xdr:rowOff>
    </xdr:from>
    <xdr:ext cx="59901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50795" y="12821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62436</xdr:rowOff>
    </xdr:from>
    <xdr:to>
      <xdr:col>41</xdr:col>
      <xdr:colOff>101600</xdr:colOff>
      <xdr:row>76</xdr:row>
      <xdr:rowOff>164036</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092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75</xdr:row>
      <xdr:rowOff>9113</xdr:rowOff>
    </xdr:from>
    <xdr:ext cx="599010"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561795" y="128678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35895</xdr:rowOff>
    </xdr:from>
    <xdr:to>
      <xdr:col>36</xdr:col>
      <xdr:colOff>165100</xdr:colOff>
      <xdr:row>76</xdr:row>
      <xdr:rowOff>137495</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3066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74</xdr:row>
      <xdr:rowOff>154022</xdr:rowOff>
    </xdr:from>
    <xdr:ext cx="599010"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672795" y="128413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29763</xdr:rowOff>
    </xdr:from>
    <xdr:to>
      <xdr:col>54</xdr:col>
      <xdr:colOff>189865</xdr:colOff>
      <xdr:row>99</xdr:row>
      <xdr:rowOff>27891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60263"/>
          <a:ext cx="1270" cy="1541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31718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7005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27891</xdr:rowOff>
    </xdr:from>
    <xdr:to>
      <xdr:col>55</xdr:col>
      <xdr:colOff>88900</xdr:colOff>
      <xdr:row>99</xdr:row>
      <xdr:rowOff>27891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7001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147890</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35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987,328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29763</xdr:rowOff>
    </xdr:from>
    <xdr:to>
      <xdr:col>55</xdr:col>
      <xdr:colOff>88900</xdr:colOff>
      <xdr:row>90</xdr:row>
      <xdr:rowOff>29763</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60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144859</xdr:rowOff>
    </xdr:from>
    <xdr:to>
      <xdr:col>55</xdr:col>
      <xdr:colOff>0</xdr:colOff>
      <xdr:row>95</xdr:row>
      <xdr:rowOff>16883</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6089709"/>
          <a:ext cx="838200" cy="214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67077</xdr:rowOff>
    </xdr:from>
    <xdr:ext cx="599010"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6977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185,153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88650</xdr:rowOff>
    </xdr:from>
    <xdr:to>
      <xdr:col>55</xdr:col>
      <xdr:colOff>50800</xdr:colOff>
      <xdr:row>98</xdr:row>
      <xdr:rowOff>18800</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71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16883</xdr:rowOff>
    </xdr:from>
    <xdr:to>
      <xdr:col>50</xdr:col>
      <xdr:colOff>114300</xdr:colOff>
      <xdr:row>95</xdr:row>
      <xdr:rowOff>69864</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8750300" y="16304633"/>
          <a:ext cx="889000" cy="5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104459</xdr:rowOff>
    </xdr:from>
    <xdr:to>
      <xdr:col>50</xdr:col>
      <xdr:colOff>165100</xdr:colOff>
      <xdr:row>98</xdr:row>
      <xdr:rowOff>34609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735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25736</xdr:rowOff>
    </xdr:from>
    <xdr:ext cx="599010"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39795" y="16827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69864</xdr:rowOff>
    </xdr:from>
    <xdr:to>
      <xdr:col>45</xdr:col>
      <xdr:colOff>177800</xdr:colOff>
      <xdr:row>95</xdr:row>
      <xdr:rowOff>131735</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7861300" y="16357614"/>
          <a:ext cx="889000" cy="61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115833</xdr:rowOff>
    </xdr:from>
    <xdr:to>
      <xdr:col>46</xdr:col>
      <xdr:colOff>38100</xdr:colOff>
      <xdr:row>98</xdr:row>
      <xdr:rowOff>45983</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746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37110</xdr:rowOff>
    </xdr:from>
    <xdr:ext cx="59901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50795" y="168392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131735</xdr:rowOff>
    </xdr:from>
    <xdr:to>
      <xdr:col>41</xdr:col>
      <xdr:colOff>50800</xdr:colOff>
      <xdr:row>96</xdr:row>
      <xdr:rowOff>26694</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6972300" y="16419485"/>
          <a:ext cx="889000" cy="66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129211</xdr:rowOff>
    </xdr:from>
    <xdr:to>
      <xdr:col>41</xdr:col>
      <xdr:colOff>101600</xdr:colOff>
      <xdr:row>98</xdr:row>
      <xdr:rowOff>59361</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759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50488</xdr:rowOff>
    </xdr:from>
    <xdr:ext cx="59901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61795" y="16852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138088</xdr:rowOff>
    </xdr:from>
    <xdr:to>
      <xdr:col>36</xdr:col>
      <xdr:colOff>165100</xdr:colOff>
      <xdr:row>98</xdr:row>
      <xdr:rowOff>68238</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768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59365</xdr:rowOff>
    </xdr:from>
    <xdr:ext cx="59901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672795" y="16861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93</xdr:row>
      <xdr:rowOff>94059</xdr:rowOff>
    </xdr:from>
    <xdr:to>
      <xdr:col>55</xdr:col>
      <xdr:colOff>50800</xdr:colOff>
      <xdr:row>94</xdr:row>
      <xdr:rowOff>24209</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038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116936</xdr:rowOff>
    </xdr:from>
    <xdr:ext cx="599010"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5890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601,840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137533</xdr:rowOff>
    </xdr:from>
    <xdr:to>
      <xdr:col>50</xdr:col>
      <xdr:colOff>165100</xdr:colOff>
      <xdr:row>95</xdr:row>
      <xdr:rowOff>67683</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253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93</xdr:row>
      <xdr:rowOff>84210</xdr:rowOff>
    </xdr:from>
    <xdr:ext cx="59901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39795" y="16029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19064</xdr:rowOff>
    </xdr:from>
    <xdr:to>
      <xdr:col>46</xdr:col>
      <xdr:colOff>38100</xdr:colOff>
      <xdr:row>95</xdr:row>
      <xdr:rowOff>120664</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306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93</xdr:row>
      <xdr:rowOff>137191</xdr:rowOff>
    </xdr:from>
    <xdr:ext cx="59901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50795" y="160820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80935</xdr:rowOff>
    </xdr:from>
    <xdr:to>
      <xdr:col>41</xdr:col>
      <xdr:colOff>101600</xdr:colOff>
      <xdr:row>96</xdr:row>
      <xdr:rowOff>11085</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368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94</xdr:row>
      <xdr:rowOff>27612</xdr:rowOff>
    </xdr:from>
    <xdr:ext cx="599010"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61795" y="16143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147344</xdr:rowOff>
    </xdr:from>
    <xdr:to>
      <xdr:col>36</xdr:col>
      <xdr:colOff>165100</xdr:colOff>
      <xdr:row>96</xdr:row>
      <xdr:rowOff>77494</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435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94</xdr:row>
      <xdr:rowOff>94021</xdr:rowOff>
    </xdr:from>
    <xdr:ext cx="599010"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672795" y="162103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a:extLst>
            <a:ext uri="{FF2B5EF4-FFF2-40B4-BE49-F238E27FC236}">
              <a16:creationId xmlns:a16="http://schemas.microsoft.com/office/drawing/2014/main" id="{00000000-0008-0000-07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54318</xdr:rowOff>
    </xdr:from>
    <xdr:to>
      <xdr:col>85</xdr:col>
      <xdr:colOff>126364</xdr:colOff>
      <xdr:row>39</xdr:row>
      <xdr:rowOff>4586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6317595" y="5197818"/>
          <a:ext cx="1269" cy="1493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8413</xdr:rowOff>
    </xdr:from>
    <xdr:ext cx="534377" cy="259045"/>
    <xdr:sp macro="" textlink="">
      <xdr:nvSpPr>
        <xdr:cNvPr id="515" name="消防費最小値テキスト">
          <a:extLst>
            <a:ext uri="{FF2B5EF4-FFF2-40B4-BE49-F238E27FC236}">
              <a16:creationId xmlns:a16="http://schemas.microsoft.com/office/drawing/2014/main" id="{00000000-0008-0000-0700-000003020000}"/>
            </a:ext>
          </a:extLst>
        </xdr:cNvPr>
        <xdr:cNvSpPr txBox="1"/>
      </xdr:nvSpPr>
      <xdr:spPr>
        <a:xfrm>
          <a:off x="16370300" y="6694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4586</xdr:rowOff>
    </xdr:from>
    <xdr:to>
      <xdr:col>86</xdr:col>
      <xdr:colOff>25400</xdr:colOff>
      <xdr:row>39</xdr:row>
      <xdr:rowOff>4586</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6691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995</xdr:rowOff>
    </xdr:from>
    <xdr:ext cx="599010" cy="259045"/>
    <xdr:sp macro="" textlink="">
      <xdr:nvSpPr>
        <xdr:cNvPr id="517" name="消防費最大値テキスト">
          <a:extLst>
            <a:ext uri="{FF2B5EF4-FFF2-40B4-BE49-F238E27FC236}">
              <a16:creationId xmlns:a16="http://schemas.microsoft.com/office/drawing/2014/main" id="{00000000-0008-0000-0700-000005020000}"/>
            </a:ext>
          </a:extLst>
        </xdr:cNvPr>
        <xdr:cNvSpPr txBox="1"/>
      </xdr:nvSpPr>
      <xdr:spPr>
        <a:xfrm>
          <a:off x="16370300" y="4973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402,410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54318</xdr:rowOff>
    </xdr:from>
    <xdr:to>
      <xdr:col>86</xdr:col>
      <xdr:colOff>25400</xdr:colOff>
      <xdr:row>30</xdr:row>
      <xdr:rowOff>54318</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5197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81693</xdr:rowOff>
    </xdr:from>
    <xdr:to>
      <xdr:col>85</xdr:col>
      <xdr:colOff>127000</xdr:colOff>
      <xdr:row>37</xdr:row>
      <xdr:rowOff>107429</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5481300" y="6425343"/>
          <a:ext cx="838200" cy="25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64710</xdr:rowOff>
    </xdr:from>
    <xdr:ext cx="534377" cy="259045"/>
    <xdr:sp macro="" textlink="">
      <xdr:nvSpPr>
        <xdr:cNvPr id="520" name="消防費平均値テキスト">
          <a:extLst>
            <a:ext uri="{FF2B5EF4-FFF2-40B4-BE49-F238E27FC236}">
              <a16:creationId xmlns:a16="http://schemas.microsoft.com/office/drawing/2014/main" id="{00000000-0008-0000-0700-000008020000}"/>
            </a:ext>
          </a:extLst>
        </xdr:cNvPr>
        <xdr:cNvSpPr txBox="1"/>
      </xdr:nvSpPr>
      <xdr:spPr>
        <a:xfrm>
          <a:off x="16370300" y="64083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86283</xdr:rowOff>
    </xdr:from>
    <xdr:to>
      <xdr:col>85</xdr:col>
      <xdr:colOff>177800</xdr:colOff>
      <xdr:row>38</xdr:row>
      <xdr:rowOff>16433</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6268700" y="6429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34007</xdr:rowOff>
    </xdr:from>
    <xdr:to>
      <xdr:col>81</xdr:col>
      <xdr:colOff>50800</xdr:colOff>
      <xdr:row>37</xdr:row>
      <xdr:rowOff>107429</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4592300" y="6377657"/>
          <a:ext cx="889000" cy="73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111040</xdr:rowOff>
    </xdr:from>
    <xdr:to>
      <xdr:col>81</xdr:col>
      <xdr:colOff>101600</xdr:colOff>
      <xdr:row>38</xdr:row>
      <xdr:rowOff>41190</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5430500" y="6454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32317</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5214111" y="6547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27355</xdr:rowOff>
    </xdr:from>
    <xdr:to>
      <xdr:col>76</xdr:col>
      <xdr:colOff>114300</xdr:colOff>
      <xdr:row>37</xdr:row>
      <xdr:rowOff>34007</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3703300" y="6371005"/>
          <a:ext cx="889000" cy="6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116644</xdr:rowOff>
    </xdr:from>
    <xdr:to>
      <xdr:col>76</xdr:col>
      <xdr:colOff>165100</xdr:colOff>
      <xdr:row>38</xdr:row>
      <xdr:rowOff>46794</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4541500" y="646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37921</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325111" y="6553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27355</xdr:rowOff>
    </xdr:from>
    <xdr:to>
      <xdr:col>71</xdr:col>
      <xdr:colOff>177800</xdr:colOff>
      <xdr:row>37</xdr:row>
      <xdr:rowOff>104618</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2814300" y="6371005"/>
          <a:ext cx="889000" cy="77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119609</xdr:rowOff>
    </xdr:from>
    <xdr:to>
      <xdr:col>72</xdr:col>
      <xdr:colOff>38100</xdr:colOff>
      <xdr:row>38</xdr:row>
      <xdr:rowOff>49758</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3652500" y="64632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40886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436111" y="6555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69991</xdr:rowOff>
    </xdr:from>
    <xdr:to>
      <xdr:col>67</xdr:col>
      <xdr:colOff>101600</xdr:colOff>
      <xdr:row>38</xdr:row>
      <xdr:rowOff>141</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2763500" y="6413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162718</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547111" y="6506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30893</xdr:rowOff>
    </xdr:from>
    <xdr:to>
      <xdr:col>85</xdr:col>
      <xdr:colOff>177800</xdr:colOff>
      <xdr:row>37</xdr:row>
      <xdr:rowOff>132493</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6268700" y="6374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53770</xdr:rowOff>
    </xdr:from>
    <xdr:ext cx="534377" cy="259045"/>
    <xdr:sp macro="" textlink="">
      <xdr:nvSpPr>
        <xdr:cNvPr id="539" name="消防費該当値テキスト">
          <a:extLst>
            <a:ext uri="{FF2B5EF4-FFF2-40B4-BE49-F238E27FC236}">
              <a16:creationId xmlns:a16="http://schemas.microsoft.com/office/drawing/2014/main" id="{00000000-0008-0000-0700-00001B020000}"/>
            </a:ext>
          </a:extLst>
        </xdr:cNvPr>
        <xdr:cNvSpPr txBox="1"/>
      </xdr:nvSpPr>
      <xdr:spPr>
        <a:xfrm>
          <a:off x="16370300" y="6225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56629</xdr:rowOff>
    </xdr:from>
    <xdr:to>
      <xdr:col>81</xdr:col>
      <xdr:colOff>101600</xdr:colOff>
      <xdr:row>37</xdr:row>
      <xdr:rowOff>158229</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5430500" y="6400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3306</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14111" y="6175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154657</xdr:rowOff>
    </xdr:from>
    <xdr:to>
      <xdr:col>76</xdr:col>
      <xdr:colOff>165100</xdr:colOff>
      <xdr:row>37</xdr:row>
      <xdr:rowOff>84807</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4541500" y="6326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101334</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325111" y="6102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148005</xdr:rowOff>
    </xdr:from>
    <xdr:to>
      <xdr:col>72</xdr:col>
      <xdr:colOff>38100</xdr:colOff>
      <xdr:row>37</xdr:row>
      <xdr:rowOff>78155</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3652500" y="6320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94682</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3436111" y="6095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53818</xdr:rowOff>
    </xdr:from>
    <xdr:to>
      <xdr:col>67</xdr:col>
      <xdr:colOff>101600</xdr:colOff>
      <xdr:row>37</xdr:row>
      <xdr:rowOff>155418</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2763500" y="6397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495</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2547111" y="6172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49</xdr:row>
      <xdr:rowOff>38299</xdr:rowOff>
    </xdr:from>
    <xdr:ext cx="685572"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760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2" name="教育費グラフ枠">
          <a:extLst>
            <a:ext uri="{FF2B5EF4-FFF2-40B4-BE49-F238E27FC236}">
              <a16:creationId xmlns:a16="http://schemas.microsoft.com/office/drawing/2014/main" id="{00000000-0008-0000-0700-00003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31376</xdr:rowOff>
    </xdr:from>
    <xdr:to>
      <xdr:col>85</xdr:col>
      <xdr:colOff>126364</xdr:colOff>
      <xdr:row>59</xdr:row>
      <xdr:rowOff>667</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6317595" y="8775326"/>
          <a:ext cx="1269" cy="1340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4494</xdr:rowOff>
    </xdr:from>
    <xdr:ext cx="534377" cy="259045"/>
    <xdr:sp macro="" textlink="">
      <xdr:nvSpPr>
        <xdr:cNvPr id="574" name="教育費最小値テキスト">
          <a:extLst>
            <a:ext uri="{FF2B5EF4-FFF2-40B4-BE49-F238E27FC236}">
              <a16:creationId xmlns:a16="http://schemas.microsoft.com/office/drawing/2014/main" id="{00000000-0008-0000-0700-00003E020000}"/>
            </a:ext>
          </a:extLst>
        </xdr:cNvPr>
        <xdr:cNvSpPr txBox="1"/>
      </xdr:nvSpPr>
      <xdr:spPr>
        <a:xfrm>
          <a:off x="16370300" y="10120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667</xdr:rowOff>
    </xdr:from>
    <xdr:to>
      <xdr:col>86</xdr:col>
      <xdr:colOff>25400</xdr:colOff>
      <xdr:row>59</xdr:row>
      <xdr:rowOff>667</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6230600" y="10116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149503</xdr:rowOff>
    </xdr:from>
    <xdr:ext cx="599010" cy="259045"/>
    <xdr:sp macro="" textlink="">
      <xdr:nvSpPr>
        <xdr:cNvPr id="576" name="教育費最大値テキスト">
          <a:extLst>
            <a:ext uri="{FF2B5EF4-FFF2-40B4-BE49-F238E27FC236}">
              <a16:creationId xmlns:a16="http://schemas.microsoft.com/office/drawing/2014/main" id="{00000000-0008-0000-0700-000040020000}"/>
            </a:ext>
          </a:extLst>
        </xdr:cNvPr>
        <xdr:cNvSpPr txBox="1"/>
      </xdr:nvSpPr>
      <xdr:spPr>
        <a:xfrm>
          <a:off x="16370300" y="8550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881,340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31376</xdr:rowOff>
    </xdr:from>
    <xdr:to>
      <xdr:col>86</xdr:col>
      <xdr:colOff>25400</xdr:colOff>
      <xdr:row>51</xdr:row>
      <xdr:rowOff>31376</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8775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19465</xdr:rowOff>
    </xdr:from>
    <xdr:to>
      <xdr:col>85</xdr:col>
      <xdr:colOff>127000</xdr:colOff>
      <xdr:row>58</xdr:row>
      <xdr:rowOff>34635</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5481300" y="9963565"/>
          <a:ext cx="838200" cy="15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131948</xdr:rowOff>
    </xdr:from>
    <xdr:ext cx="599010" cy="259045"/>
    <xdr:sp macro="" textlink="">
      <xdr:nvSpPr>
        <xdr:cNvPr id="579" name="教育費平均値テキスト">
          <a:extLst>
            <a:ext uri="{FF2B5EF4-FFF2-40B4-BE49-F238E27FC236}">
              <a16:creationId xmlns:a16="http://schemas.microsoft.com/office/drawing/2014/main" id="{00000000-0008-0000-0700-000043020000}"/>
            </a:ext>
          </a:extLst>
        </xdr:cNvPr>
        <xdr:cNvSpPr txBox="1"/>
      </xdr:nvSpPr>
      <xdr:spPr>
        <a:xfrm>
          <a:off x="16370300" y="97331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109071</xdr:rowOff>
    </xdr:from>
    <xdr:to>
      <xdr:col>85</xdr:col>
      <xdr:colOff>177800</xdr:colOff>
      <xdr:row>58</xdr:row>
      <xdr:rowOff>39221</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6268700" y="9881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34635</xdr:rowOff>
    </xdr:from>
    <xdr:to>
      <xdr:col>81</xdr:col>
      <xdr:colOff>50800</xdr:colOff>
      <xdr:row>58</xdr:row>
      <xdr:rowOff>46114</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4592300" y="9978735"/>
          <a:ext cx="889000" cy="11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128677</xdr:rowOff>
    </xdr:from>
    <xdr:to>
      <xdr:col>81</xdr:col>
      <xdr:colOff>101600</xdr:colOff>
      <xdr:row>58</xdr:row>
      <xdr:rowOff>58827</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5430500" y="9901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56</xdr:row>
      <xdr:rowOff>75354</xdr:rowOff>
    </xdr:from>
    <xdr:ext cx="59901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5181795" y="9676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46114</xdr:rowOff>
    </xdr:from>
    <xdr:to>
      <xdr:col>76</xdr:col>
      <xdr:colOff>114300</xdr:colOff>
      <xdr:row>58</xdr:row>
      <xdr:rowOff>46817</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3703300" y="9990214"/>
          <a:ext cx="889000" cy="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166795</xdr:rowOff>
    </xdr:from>
    <xdr:to>
      <xdr:col>76</xdr:col>
      <xdr:colOff>165100</xdr:colOff>
      <xdr:row>58</xdr:row>
      <xdr:rowOff>96945</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4541500" y="9939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58</xdr:row>
      <xdr:rowOff>88072</xdr:rowOff>
    </xdr:from>
    <xdr:ext cx="59901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4292795" y="100321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46817</xdr:rowOff>
    </xdr:from>
    <xdr:to>
      <xdr:col>71</xdr:col>
      <xdr:colOff>177800</xdr:colOff>
      <xdr:row>58</xdr:row>
      <xdr:rowOff>79718</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flipV="1">
          <a:off x="12814300" y="9990917"/>
          <a:ext cx="889000" cy="32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163332</xdr:rowOff>
    </xdr:from>
    <xdr:to>
      <xdr:col>72</xdr:col>
      <xdr:colOff>38100</xdr:colOff>
      <xdr:row>58</xdr:row>
      <xdr:rowOff>93482</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3652500" y="9935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110009</xdr:rowOff>
    </xdr:from>
    <xdr:ext cx="59901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3403795" y="9711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162213</xdr:rowOff>
    </xdr:from>
    <xdr:to>
      <xdr:col>67</xdr:col>
      <xdr:colOff>101600</xdr:colOff>
      <xdr:row>58</xdr:row>
      <xdr:rowOff>92363</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2763500" y="993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108890</xdr:rowOff>
    </xdr:from>
    <xdr:ext cx="59901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514795" y="9710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140115</xdr:rowOff>
    </xdr:from>
    <xdr:to>
      <xdr:col>85</xdr:col>
      <xdr:colOff>177800</xdr:colOff>
      <xdr:row>58</xdr:row>
      <xdr:rowOff>70265</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6268700" y="9912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118542</xdr:rowOff>
    </xdr:from>
    <xdr:ext cx="599010" cy="259045"/>
    <xdr:sp macro="" textlink="">
      <xdr:nvSpPr>
        <xdr:cNvPr id="598" name="教育費該当値テキスト">
          <a:extLst>
            <a:ext uri="{FF2B5EF4-FFF2-40B4-BE49-F238E27FC236}">
              <a16:creationId xmlns:a16="http://schemas.microsoft.com/office/drawing/2014/main" id="{00000000-0008-0000-0700-000056020000}"/>
            </a:ext>
          </a:extLst>
        </xdr:cNvPr>
        <xdr:cNvSpPr txBox="1"/>
      </xdr:nvSpPr>
      <xdr:spPr>
        <a:xfrm>
          <a:off x="16370300" y="9891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155285</xdr:rowOff>
    </xdr:from>
    <xdr:to>
      <xdr:col>81</xdr:col>
      <xdr:colOff>101600</xdr:colOff>
      <xdr:row>58</xdr:row>
      <xdr:rowOff>85435</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5430500" y="9927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58</xdr:row>
      <xdr:rowOff>76562</xdr:rowOff>
    </xdr:from>
    <xdr:ext cx="59901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181795" y="100206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166764</xdr:rowOff>
    </xdr:from>
    <xdr:to>
      <xdr:col>76</xdr:col>
      <xdr:colOff>165100</xdr:colOff>
      <xdr:row>58</xdr:row>
      <xdr:rowOff>96914</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4541500" y="9939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56</xdr:row>
      <xdr:rowOff>113441</xdr:rowOff>
    </xdr:from>
    <xdr:ext cx="59901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292795" y="97146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167467</xdr:rowOff>
    </xdr:from>
    <xdr:to>
      <xdr:col>72</xdr:col>
      <xdr:colOff>38100</xdr:colOff>
      <xdr:row>58</xdr:row>
      <xdr:rowOff>97617</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3652500" y="9940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58</xdr:row>
      <xdr:rowOff>88744</xdr:rowOff>
    </xdr:from>
    <xdr:ext cx="59901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3403795" y="100328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28918</xdr:rowOff>
    </xdr:from>
    <xdr:to>
      <xdr:col>67</xdr:col>
      <xdr:colOff>101600</xdr:colOff>
      <xdr:row>58</xdr:row>
      <xdr:rowOff>130518</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2763500" y="9973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58</xdr:row>
      <xdr:rowOff>121645</xdr:rowOff>
    </xdr:from>
    <xdr:ext cx="599010"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514795" y="100657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69</xdr:row>
      <xdr:rowOff>92727</xdr:rowOff>
    </xdr:from>
    <xdr:ext cx="685572"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760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00000000-0008-0000-07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93716</xdr:rowOff>
    </xdr:from>
    <xdr:to>
      <xdr:col>85</xdr:col>
      <xdr:colOff>126364</xdr:colOff>
      <xdr:row>79</xdr:row>
      <xdr:rowOff>44450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6317595" y="12095216"/>
          <a:ext cx="1269" cy="14937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70808</xdr:rowOff>
    </xdr:from>
    <xdr:ext cx="249299" cy="259045"/>
    <xdr:sp macro="" textlink="">
      <xdr:nvSpPr>
        <xdr:cNvPr id="631" name="災害復旧費最小値テキスト">
          <a:extLst>
            <a:ext uri="{FF2B5EF4-FFF2-40B4-BE49-F238E27FC236}">
              <a16:creationId xmlns:a16="http://schemas.microsoft.com/office/drawing/2014/main" id="{00000000-0008-0000-0700-000077020000}"/>
            </a:ext>
          </a:extLst>
        </xdr:cNvPr>
        <xdr:cNvSpPr txBox="1"/>
      </xdr:nvSpPr>
      <xdr:spPr>
        <a:xfrm>
          <a:off x="16370300" y="1361535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40393</xdr:rowOff>
    </xdr:from>
    <xdr:ext cx="690189" cy="259045"/>
    <xdr:sp macro="" textlink="">
      <xdr:nvSpPr>
        <xdr:cNvPr id="633" name="災害復旧費最大値テキスト">
          <a:extLst>
            <a:ext uri="{FF2B5EF4-FFF2-40B4-BE49-F238E27FC236}">
              <a16:creationId xmlns:a16="http://schemas.microsoft.com/office/drawing/2014/main" id="{00000000-0008-0000-0700-000079020000}"/>
            </a:ext>
          </a:extLst>
        </xdr:cNvPr>
        <xdr:cNvSpPr txBox="1"/>
      </xdr:nvSpPr>
      <xdr:spPr>
        <a:xfrm>
          <a:off x="16370300" y="1187044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1,176,208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93716</xdr:rowOff>
    </xdr:from>
    <xdr:to>
      <xdr:col>86</xdr:col>
      <xdr:colOff>25400</xdr:colOff>
      <xdr:row>70</xdr:row>
      <xdr:rowOff>93716</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2095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44450</xdr:rowOff>
    </xdr:from>
    <xdr:to>
      <xdr:col>85</xdr:col>
      <xdr:colOff>127000</xdr:colOff>
      <xdr:row>79</xdr:row>
      <xdr:rowOff>44450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5481300" y="1358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159707</xdr:rowOff>
    </xdr:from>
    <xdr:ext cx="534377" cy="259045"/>
    <xdr:sp macro="" textlink="">
      <xdr:nvSpPr>
        <xdr:cNvPr id="636" name="災害復旧費平均値テキスト">
          <a:extLst>
            <a:ext uri="{FF2B5EF4-FFF2-40B4-BE49-F238E27FC236}">
              <a16:creationId xmlns:a16="http://schemas.microsoft.com/office/drawing/2014/main" id="{00000000-0008-0000-0700-00007C020000}"/>
            </a:ext>
          </a:extLst>
        </xdr:cNvPr>
        <xdr:cNvSpPr txBox="1"/>
      </xdr:nvSpPr>
      <xdr:spPr>
        <a:xfrm>
          <a:off x="16370300" y="133613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136830</xdr:rowOff>
    </xdr:from>
    <xdr:to>
      <xdr:col>85</xdr:col>
      <xdr:colOff>177800</xdr:colOff>
      <xdr:row>79</xdr:row>
      <xdr:rowOff>66980</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6268700" y="13509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44450</xdr:rowOff>
    </xdr:from>
    <xdr:to>
      <xdr:col>81</xdr:col>
      <xdr:colOff>50800</xdr:colOff>
      <xdr:row>79</xdr:row>
      <xdr:rowOff>44450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4592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132547</xdr:rowOff>
    </xdr:from>
    <xdr:to>
      <xdr:col>81</xdr:col>
      <xdr:colOff>101600</xdr:colOff>
      <xdr:row>79</xdr:row>
      <xdr:rowOff>62697</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5430500" y="13505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79224</xdr:rowOff>
    </xdr:from>
    <xdr:ext cx="534377"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14111" y="13280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44450</xdr:rowOff>
    </xdr:from>
    <xdr:to>
      <xdr:col>76</xdr:col>
      <xdr:colOff>114300</xdr:colOff>
      <xdr:row>79</xdr:row>
      <xdr:rowOff>44450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3703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131718</xdr:rowOff>
    </xdr:from>
    <xdr:to>
      <xdr:col>76</xdr:col>
      <xdr:colOff>165100</xdr:colOff>
      <xdr:row>79</xdr:row>
      <xdr:rowOff>61868</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541500" y="13504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78395</xdr:rowOff>
    </xdr:from>
    <xdr:ext cx="534377"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325111" y="13280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44450</xdr:rowOff>
    </xdr:from>
    <xdr:to>
      <xdr:col>71</xdr:col>
      <xdr:colOff>177800</xdr:colOff>
      <xdr:row>79</xdr:row>
      <xdr:rowOff>44450</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2814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133102</xdr:rowOff>
    </xdr:from>
    <xdr:to>
      <xdr:col>72</xdr:col>
      <xdr:colOff>38100</xdr:colOff>
      <xdr:row>79</xdr:row>
      <xdr:rowOff>63252</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652500" y="13506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79779</xdr:rowOff>
    </xdr:from>
    <xdr:ext cx="534377"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436111" y="13281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135145</xdr:rowOff>
    </xdr:from>
    <xdr:to>
      <xdr:col>67</xdr:col>
      <xdr:colOff>101600</xdr:colOff>
      <xdr:row>79</xdr:row>
      <xdr:rowOff>65295</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763500" y="13508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81822</xdr:rowOff>
    </xdr:from>
    <xdr:ext cx="534377"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547111" y="13283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115258</xdr:rowOff>
    </xdr:from>
    <xdr:ext cx="249299" cy="259045"/>
    <xdr:sp macro="" textlink="">
      <xdr:nvSpPr>
        <xdr:cNvPr id="655" name="災害復旧費該当値テキスト">
          <a:extLst>
            <a:ext uri="{FF2B5EF4-FFF2-40B4-BE49-F238E27FC236}">
              <a16:creationId xmlns:a16="http://schemas.microsoft.com/office/drawing/2014/main" id="{00000000-0008-0000-0700-00008F020000}"/>
            </a:ext>
          </a:extLst>
        </xdr:cNvPr>
        <xdr:cNvSpPr txBox="1"/>
      </xdr:nvSpPr>
      <xdr:spPr>
        <a:xfrm>
          <a:off x="16370300" y="1348835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86377</xdr:rowOff>
    </xdr:from>
    <xdr:ext cx="249299"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578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165100</xdr:rowOff>
    </xdr:from>
    <xdr:to>
      <xdr:col>67</xdr:col>
      <xdr:colOff>101600</xdr:colOff>
      <xdr:row>79</xdr:row>
      <xdr:rowOff>95250</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2763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86377</xdr:rowOff>
    </xdr:from>
    <xdr:ext cx="249299"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689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公債費グラフ枠">
          <a:extLst>
            <a:ext uri="{FF2B5EF4-FFF2-40B4-BE49-F238E27FC236}">
              <a16:creationId xmlns:a16="http://schemas.microsoft.com/office/drawing/2014/main" id="{00000000-0008-0000-07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42401</xdr:rowOff>
    </xdr:from>
    <xdr:to>
      <xdr:col>85</xdr:col>
      <xdr:colOff>126364</xdr:colOff>
      <xdr:row>98</xdr:row>
      <xdr:rowOff>160134</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6317595" y="156443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163961</xdr:rowOff>
    </xdr:from>
    <xdr:ext cx="534377" cy="259045"/>
    <xdr:sp macro="" textlink="">
      <xdr:nvSpPr>
        <xdr:cNvPr id="688" name="公債費最小値テキスト">
          <a:extLst>
            <a:ext uri="{FF2B5EF4-FFF2-40B4-BE49-F238E27FC236}">
              <a16:creationId xmlns:a16="http://schemas.microsoft.com/office/drawing/2014/main" id="{00000000-0008-0000-0700-0000B0020000}"/>
            </a:ext>
          </a:extLst>
        </xdr:cNvPr>
        <xdr:cNvSpPr txBox="1"/>
      </xdr:nvSpPr>
      <xdr:spPr>
        <a:xfrm>
          <a:off x="16370300" y="16966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160134</xdr:rowOff>
    </xdr:from>
    <xdr:to>
      <xdr:col>86</xdr:col>
      <xdr:colOff>25400</xdr:colOff>
      <xdr:row>98</xdr:row>
      <xdr:rowOff>160134</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6230600" y="16962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160528</xdr:rowOff>
    </xdr:from>
    <xdr:ext cx="599010" cy="259045"/>
    <xdr:sp macro="" textlink="">
      <xdr:nvSpPr>
        <xdr:cNvPr id="690" name="公債費最大値テキスト">
          <a:extLst>
            <a:ext uri="{FF2B5EF4-FFF2-40B4-BE49-F238E27FC236}">
              <a16:creationId xmlns:a16="http://schemas.microsoft.com/office/drawing/2014/main" id="{00000000-0008-0000-0700-0000B2020000}"/>
            </a:ext>
          </a:extLst>
        </xdr:cNvPr>
        <xdr:cNvSpPr txBox="1"/>
      </xdr:nvSpPr>
      <xdr:spPr>
        <a:xfrm>
          <a:off x="16370300" y="15419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721,076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42401</xdr:rowOff>
    </xdr:from>
    <xdr:to>
      <xdr:col>86</xdr:col>
      <xdr:colOff>25400</xdr:colOff>
      <xdr:row>91</xdr:row>
      <xdr:rowOff>42401</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5644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169152</xdr:rowOff>
    </xdr:from>
    <xdr:to>
      <xdr:col>85</xdr:col>
      <xdr:colOff>127000</xdr:colOff>
      <xdr:row>96</xdr:row>
      <xdr:rowOff>17473</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5481300" y="16456902"/>
          <a:ext cx="838200" cy="19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145873</xdr:rowOff>
    </xdr:from>
    <xdr:ext cx="599010" cy="259045"/>
    <xdr:sp macro="" textlink="">
      <xdr:nvSpPr>
        <xdr:cNvPr id="693" name="公債費平均値テキスト">
          <a:extLst>
            <a:ext uri="{FF2B5EF4-FFF2-40B4-BE49-F238E27FC236}">
              <a16:creationId xmlns:a16="http://schemas.microsoft.com/office/drawing/2014/main" id="{00000000-0008-0000-0700-0000B5020000}"/>
            </a:ext>
          </a:extLst>
        </xdr:cNvPr>
        <xdr:cNvSpPr txBox="1"/>
      </xdr:nvSpPr>
      <xdr:spPr>
        <a:xfrm>
          <a:off x="16370300" y="166050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167446</xdr:rowOff>
    </xdr:from>
    <xdr:to>
      <xdr:col>85</xdr:col>
      <xdr:colOff>177800</xdr:colOff>
      <xdr:row>97</xdr:row>
      <xdr:rowOff>97596</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6268700" y="1662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124369</xdr:rowOff>
    </xdr:from>
    <xdr:to>
      <xdr:col>81</xdr:col>
      <xdr:colOff>50800</xdr:colOff>
      <xdr:row>95</xdr:row>
      <xdr:rowOff>169152</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4592300" y="16412119"/>
          <a:ext cx="889000" cy="44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7579</xdr:rowOff>
    </xdr:from>
    <xdr:to>
      <xdr:col>81</xdr:col>
      <xdr:colOff>101600</xdr:colOff>
      <xdr:row>97</xdr:row>
      <xdr:rowOff>109179</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5430500" y="16638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100306</xdr:rowOff>
    </xdr:from>
    <xdr:ext cx="59901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5181795" y="16730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89342</xdr:rowOff>
    </xdr:from>
    <xdr:to>
      <xdr:col>76</xdr:col>
      <xdr:colOff>114300</xdr:colOff>
      <xdr:row>95</xdr:row>
      <xdr:rowOff>124369</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3703300" y="16377092"/>
          <a:ext cx="889000" cy="35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10579</xdr:rowOff>
    </xdr:from>
    <xdr:to>
      <xdr:col>76</xdr:col>
      <xdr:colOff>165100</xdr:colOff>
      <xdr:row>97</xdr:row>
      <xdr:rowOff>112179</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4541500" y="16641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97</xdr:row>
      <xdr:rowOff>103306</xdr:rowOff>
    </xdr:from>
    <xdr:ext cx="59901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4292795" y="16733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83804</xdr:rowOff>
    </xdr:from>
    <xdr:to>
      <xdr:col>71</xdr:col>
      <xdr:colOff>177800</xdr:colOff>
      <xdr:row>95</xdr:row>
      <xdr:rowOff>89342</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2814300" y="16371554"/>
          <a:ext cx="889000" cy="5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36629</xdr:rowOff>
    </xdr:from>
    <xdr:to>
      <xdr:col>72</xdr:col>
      <xdr:colOff>38100</xdr:colOff>
      <xdr:row>97</xdr:row>
      <xdr:rowOff>138229</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3652500" y="16667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129356</xdr:rowOff>
    </xdr:from>
    <xdr:ext cx="59901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403795" y="167600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50507</xdr:rowOff>
    </xdr:from>
    <xdr:to>
      <xdr:col>67</xdr:col>
      <xdr:colOff>101600</xdr:colOff>
      <xdr:row>97</xdr:row>
      <xdr:rowOff>152107</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2763500" y="16681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97</xdr:row>
      <xdr:rowOff>143234</xdr:rowOff>
    </xdr:from>
    <xdr:ext cx="59901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514795" y="16773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138123</xdr:rowOff>
    </xdr:from>
    <xdr:to>
      <xdr:col>85</xdr:col>
      <xdr:colOff>177800</xdr:colOff>
      <xdr:row>96</xdr:row>
      <xdr:rowOff>68273</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6268700" y="16425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161000</xdr:rowOff>
    </xdr:from>
    <xdr:ext cx="599010" cy="259045"/>
    <xdr:sp macro="" textlink="">
      <xdr:nvSpPr>
        <xdr:cNvPr id="712" name="公債費該当値テキスト">
          <a:extLst>
            <a:ext uri="{FF2B5EF4-FFF2-40B4-BE49-F238E27FC236}">
              <a16:creationId xmlns:a16="http://schemas.microsoft.com/office/drawing/2014/main" id="{00000000-0008-0000-0700-0000C8020000}"/>
            </a:ext>
          </a:extLst>
        </xdr:cNvPr>
        <xdr:cNvSpPr txBox="1"/>
      </xdr:nvSpPr>
      <xdr:spPr>
        <a:xfrm>
          <a:off x="16370300" y="16277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284,161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118352</xdr:rowOff>
    </xdr:from>
    <xdr:to>
      <xdr:col>81</xdr:col>
      <xdr:colOff>101600</xdr:colOff>
      <xdr:row>96</xdr:row>
      <xdr:rowOff>48502</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5430500" y="16406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94</xdr:row>
      <xdr:rowOff>65029</xdr:rowOff>
    </xdr:from>
    <xdr:ext cx="59901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181795" y="16181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73569</xdr:rowOff>
    </xdr:from>
    <xdr:to>
      <xdr:col>76</xdr:col>
      <xdr:colOff>165100</xdr:colOff>
      <xdr:row>96</xdr:row>
      <xdr:rowOff>3719</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4541500" y="16361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94</xdr:row>
      <xdr:rowOff>20246</xdr:rowOff>
    </xdr:from>
    <xdr:ext cx="59901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4292795" y="161365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38542</xdr:rowOff>
    </xdr:from>
    <xdr:to>
      <xdr:col>72</xdr:col>
      <xdr:colOff>38100</xdr:colOff>
      <xdr:row>95</xdr:row>
      <xdr:rowOff>140142</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3652500" y="16326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93</xdr:row>
      <xdr:rowOff>156669</xdr:rowOff>
    </xdr:from>
    <xdr:ext cx="59901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3403795" y="161015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33004</xdr:rowOff>
    </xdr:from>
    <xdr:to>
      <xdr:col>67</xdr:col>
      <xdr:colOff>101600</xdr:colOff>
      <xdr:row>95</xdr:row>
      <xdr:rowOff>134604</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2763500" y="16320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93</xdr:row>
      <xdr:rowOff>151131</xdr:rowOff>
    </xdr:from>
    <xdr:ext cx="59901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514795" y="16095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5" name="諸支出金グラフ枠">
          <a:extLst>
            <a:ext uri="{FF2B5EF4-FFF2-40B4-BE49-F238E27FC236}">
              <a16:creationId xmlns:a16="http://schemas.microsoft.com/office/drawing/2014/main" id="{00000000-0008-0000-0700-0000E9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59755</xdr:rowOff>
    </xdr:from>
    <xdr:to>
      <xdr:col>116</xdr:col>
      <xdr:colOff>62864</xdr:colOff>
      <xdr:row>39</xdr:row>
      <xdr:rowOff>98878</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flipV="1">
          <a:off x="22159595" y="5203255"/>
          <a:ext cx="1269" cy="15821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110071</xdr:rowOff>
    </xdr:from>
    <xdr:ext cx="249299" cy="259045"/>
    <xdr:sp macro="" textlink="">
      <xdr:nvSpPr>
        <xdr:cNvPr id="747" name="諸支出金最小値テキスト">
          <a:extLst>
            <a:ext uri="{FF2B5EF4-FFF2-40B4-BE49-F238E27FC236}">
              <a16:creationId xmlns:a16="http://schemas.microsoft.com/office/drawing/2014/main" id="{00000000-0008-0000-0700-0000EB020000}"/>
            </a:ext>
          </a:extLst>
        </xdr:cNvPr>
        <xdr:cNvSpPr txBox="1"/>
      </xdr:nvSpPr>
      <xdr:spPr>
        <a:xfrm>
          <a:off x="22212300" y="67966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6432</xdr:rowOff>
    </xdr:from>
    <xdr:ext cx="534377" cy="259045"/>
    <xdr:sp macro="" textlink="">
      <xdr:nvSpPr>
        <xdr:cNvPr id="749" name="諸支出金最大値テキスト">
          <a:extLst>
            <a:ext uri="{FF2B5EF4-FFF2-40B4-BE49-F238E27FC236}">
              <a16:creationId xmlns:a16="http://schemas.microsoft.com/office/drawing/2014/main" id="{00000000-0008-0000-0700-0000ED020000}"/>
            </a:ext>
          </a:extLst>
        </xdr:cNvPr>
        <xdr:cNvSpPr txBox="1"/>
      </xdr:nvSpPr>
      <xdr:spPr>
        <a:xfrm>
          <a:off x="22212300" y="4978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48,448</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59755</xdr:rowOff>
    </xdr:from>
    <xdr:to>
      <xdr:col>116</xdr:col>
      <xdr:colOff>152400</xdr:colOff>
      <xdr:row>30</xdr:row>
      <xdr:rowOff>59755</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2072600" y="5203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27522</xdr:rowOff>
    </xdr:from>
    <xdr:ext cx="469744" cy="259045"/>
    <xdr:sp macro="" textlink="">
      <xdr:nvSpPr>
        <xdr:cNvPr id="752" name="諸支出金平均値テキスト">
          <a:extLst>
            <a:ext uri="{FF2B5EF4-FFF2-40B4-BE49-F238E27FC236}">
              <a16:creationId xmlns:a16="http://schemas.microsoft.com/office/drawing/2014/main" id="{00000000-0008-0000-0700-0000F0020000}"/>
            </a:ext>
          </a:extLst>
        </xdr:cNvPr>
        <xdr:cNvSpPr txBox="1"/>
      </xdr:nvSpPr>
      <xdr:spPr>
        <a:xfrm>
          <a:off x="22212300" y="65426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4645</xdr:rowOff>
    </xdr:from>
    <xdr:to>
      <xdr:col>116</xdr:col>
      <xdr:colOff>114300</xdr:colOff>
      <xdr:row>39</xdr:row>
      <xdr:rowOff>106245</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2110700" y="6691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11372</xdr:rowOff>
    </xdr:from>
    <xdr:to>
      <xdr:col>112</xdr:col>
      <xdr:colOff>38100</xdr:colOff>
      <xdr:row>39</xdr:row>
      <xdr:rowOff>112972</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1272500" y="6697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129499</xdr:rowOff>
    </xdr:from>
    <xdr:ext cx="469744"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088428" y="6473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18752</xdr:rowOff>
    </xdr:from>
    <xdr:to>
      <xdr:col>107</xdr:col>
      <xdr:colOff>101600</xdr:colOff>
      <xdr:row>39</xdr:row>
      <xdr:rowOff>120352</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0383500" y="6705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136879</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0245017" y="64805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25349</xdr:rowOff>
    </xdr:from>
    <xdr:to>
      <xdr:col>102</xdr:col>
      <xdr:colOff>165100</xdr:colOff>
      <xdr:row>39</xdr:row>
      <xdr:rowOff>126949</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9494500" y="6711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143476</xdr:rowOff>
    </xdr:from>
    <xdr:ext cx="378565"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356017" y="64871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31391</xdr:rowOff>
    </xdr:from>
    <xdr:to>
      <xdr:col>98</xdr:col>
      <xdr:colOff>38100</xdr:colOff>
      <xdr:row>39</xdr:row>
      <xdr:rowOff>132991</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18605500" y="6717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149518</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7017" y="64931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154521</xdr:rowOff>
    </xdr:from>
    <xdr:ext cx="249299" cy="259045"/>
    <xdr:sp macro="" textlink="">
      <xdr:nvSpPr>
        <xdr:cNvPr id="771" name="諸支出金該当値テキスト">
          <a:extLst>
            <a:ext uri="{FF2B5EF4-FFF2-40B4-BE49-F238E27FC236}">
              <a16:creationId xmlns:a16="http://schemas.microsoft.com/office/drawing/2014/main" id="{00000000-0008-0000-0700-000003030000}"/>
            </a:ext>
          </a:extLst>
        </xdr:cNvPr>
        <xdr:cNvSpPr txBox="1"/>
      </xdr:nvSpPr>
      <xdr:spPr>
        <a:xfrm>
          <a:off x="22212300" y="66696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4" name="前年度繰上充用金グラフ枠">
          <a:extLst>
            <a:ext uri="{FF2B5EF4-FFF2-40B4-BE49-F238E27FC236}">
              <a16:creationId xmlns:a16="http://schemas.microsoft.com/office/drawing/2014/main" id="{00000000-0008-0000-0700-00001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6" name="前年度繰上充用金最小値テキスト">
          <a:extLst>
            <a:ext uri="{FF2B5EF4-FFF2-40B4-BE49-F238E27FC236}">
              <a16:creationId xmlns:a16="http://schemas.microsoft.com/office/drawing/2014/main" id="{00000000-0008-0000-0700-00001C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8" name="前年度繰上充用金最大値テキスト">
          <a:extLst>
            <a:ext uri="{FF2B5EF4-FFF2-40B4-BE49-F238E27FC236}">
              <a16:creationId xmlns:a16="http://schemas.microsoft.com/office/drawing/2014/main" id="{00000000-0008-0000-0700-00001E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1" name="前年度繰上充用金平均値テキスト">
          <a:extLst>
            <a:ext uri="{FF2B5EF4-FFF2-40B4-BE49-F238E27FC236}">
              <a16:creationId xmlns:a16="http://schemas.microsoft.com/office/drawing/2014/main" id="{00000000-0008-0000-0700-000021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0" name="前年度繰上充用金該当値テキスト">
          <a:extLst>
            <a:ext uri="{FF2B5EF4-FFF2-40B4-BE49-F238E27FC236}">
              <a16:creationId xmlns:a16="http://schemas.microsoft.com/office/drawing/2014/main" id="{00000000-0008-0000-0700-000034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9" name="正方形/長方形 828">
          <a:extLst>
            <a:ext uri="{FF2B5EF4-FFF2-40B4-BE49-F238E27FC236}">
              <a16:creationId xmlns:a16="http://schemas.microsoft.com/office/drawing/2014/main" id="{00000000-0008-0000-0700-00003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0" name="正方形/長方形 829">
          <a:extLst>
            <a:ext uri="{FF2B5EF4-FFF2-40B4-BE49-F238E27FC236}">
              <a16:creationId xmlns:a16="http://schemas.microsoft.com/office/drawing/2014/main" id="{00000000-0008-0000-0700-00003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土木費</a:t>
          </a:r>
          <a:r>
            <a:rPr kumimoji="1" lang="ja-JP" altLang="ja-JP" sz="1100">
              <a:solidFill>
                <a:schemeClr val="dk1"/>
              </a:solidFill>
              <a:effectLst/>
              <a:latin typeface="+mn-lt"/>
              <a:ea typeface="+mn-ea"/>
              <a:cs typeface="+mn-cs"/>
            </a:rPr>
            <a:t>は</a:t>
          </a:r>
          <a:r>
            <a:rPr kumimoji="1" lang="ja-JP" altLang="en-US" sz="1100">
              <a:solidFill>
                <a:schemeClr val="dk1"/>
              </a:solidFill>
              <a:effectLst/>
              <a:latin typeface="+mn-lt"/>
              <a:ea typeface="+mn-ea"/>
              <a:cs typeface="+mn-cs"/>
            </a:rPr>
            <a:t>町道改修事業、公営住宅建設、除雪経費増</a:t>
          </a:r>
          <a:r>
            <a:rPr kumimoji="1" lang="ja-JP" altLang="ja-JP" sz="1100">
              <a:solidFill>
                <a:schemeClr val="dk1"/>
              </a:solidFill>
              <a:effectLst/>
              <a:latin typeface="+mn-lt"/>
              <a:ea typeface="+mn-ea"/>
              <a:cs typeface="+mn-cs"/>
            </a:rPr>
            <a:t>により住民一人当たり</a:t>
          </a:r>
          <a:r>
            <a:rPr kumimoji="1" lang="en-US" altLang="ja-JP" sz="1100">
              <a:solidFill>
                <a:schemeClr val="dk1"/>
              </a:solidFill>
              <a:effectLst/>
              <a:latin typeface="+mn-lt"/>
              <a:ea typeface="+mn-ea"/>
              <a:cs typeface="+mn-cs"/>
            </a:rPr>
            <a:t>601,840</a:t>
          </a:r>
          <a:r>
            <a:rPr kumimoji="1" lang="ja-JP" altLang="ja-JP" sz="1100">
              <a:solidFill>
                <a:schemeClr val="dk1"/>
              </a:solidFill>
              <a:effectLst/>
              <a:latin typeface="+mn-lt"/>
              <a:ea typeface="+mn-ea"/>
              <a:cs typeface="+mn-cs"/>
            </a:rPr>
            <a:t>円となっており、類似団体と比較して</a:t>
          </a:r>
          <a:r>
            <a:rPr kumimoji="1" lang="en-US" altLang="ja-JP" sz="1100">
              <a:solidFill>
                <a:schemeClr val="dk1"/>
              </a:solidFill>
              <a:effectLst/>
              <a:latin typeface="+mn-lt"/>
              <a:ea typeface="+mn-ea"/>
              <a:cs typeface="+mn-cs"/>
            </a:rPr>
            <a:t>416,687</a:t>
          </a:r>
          <a:r>
            <a:rPr kumimoji="1" lang="ja-JP" altLang="ja-JP" sz="1100">
              <a:solidFill>
                <a:schemeClr val="dk1"/>
              </a:solidFill>
              <a:effectLst/>
              <a:latin typeface="+mn-lt"/>
              <a:ea typeface="+mn-ea"/>
              <a:cs typeface="+mn-cs"/>
            </a:rPr>
            <a:t>円高くなっている。公債費は住民一人当たり</a:t>
          </a:r>
          <a:r>
            <a:rPr kumimoji="1" lang="en-US" altLang="ja-JP" sz="1100">
              <a:solidFill>
                <a:schemeClr val="dk1"/>
              </a:solidFill>
              <a:effectLst/>
              <a:latin typeface="+mn-lt"/>
              <a:ea typeface="+mn-ea"/>
              <a:cs typeface="+mn-cs"/>
            </a:rPr>
            <a:t>284,161</a:t>
          </a:r>
          <a:r>
            <a:rPr kumimoji="1" lang="ja-JP" altLang="ja-JP" sz="1100">
              <a:solidFill>
                <a:schemeClr val="dk1"/>
              </a:solidFill>
              <a:effectLst/>
              <a:latin typeface="+mn-lt"/>
              <a:ea typeface="+mn-ea"/>
              <a:cs typeface="+mn-cs"/>
            </a:rPr>
            <a:t>円となっており、類似団体と比較して</a:t>
          </a:r>
          <a:r>
            <a:rPr kumimoji="1" lang="en-US" altLang="ja-JP" sz="1100">
              <a:solidFill>
                <a:schemeClr val="dk1"/>
              </a:solidFill>
              <a:effectLst/>
              <a:latin typeface="+mn-lt"/>
              <a:ea typeface="+mn-ea"/>
              <a:cs typeface="+mn-cs"/>
            </a:rPr>
            <a:t>105,392</a:t>
          </a:r>
          <a:r>
            <a:rPr kumimoji="1" lang="ja-JP" altLang="ja-JP" sz="1100">
              <a:solidFill>
                <a:schemeClr val="dk1"/>
              </a:solidFill>
              <a:effectLst/>
              <a:latin typeface="+mn-lt"/>
              <a:ea typeface="+mn-ea"/>
              <a:cs typeface="+mn-cs"/>
            </a:rPr>
            <a:t>円コストが高い状況となっている。これは、近年大型建設事業が集中した影響や、償還期限の短い過疎債、辺地債を利用しているため償還額が多額になっているためである。今後も地方債発行額が償還額を超えないよう発行額の抑制を図ることはもとより、交付税措置のある起債を積極的に活用するなど、財政の安定化を図ることとしてい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北海道利尻富士町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財政調整基金については、行財政改革を積極的に実施した結果、平成１８年度まで取崩しをしていたが、平成１９年度以降は積み立てを行っていることから、基金残高は急激に回復しており、今後も適正な財政運営を行い残高の維持を図っていく。</a:t>
          </a:r>
          <a:endParaRPr lang="ja-JP" altLang="ja-JP" sz="1400">
            <a:effectLst/>
          </a:endParaRPr>
        </a:p>
        <a:p>
          <a:r>
            <a:rPr kumimoji="1" lang="ja-JP" altLang="ja-JP" sz="1100">
              <a:solidFill>
                <a:schemeClr val="dk1"/>
              </a:solidFill>
              <a:effectLst/>
              <a:latin typeface="+mn-lt"/>
              <a:ea typeface="+mn-ea"/>
              <a:cs typeface="+mn-cs"/>
            </a:rPr>
            <a:t>　収支については、適正な歳入歳出予算を編成することにより、実質収支、単年度収支の適正化を図っていく。</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北海道利尻富士町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全会計において黒字であるが、各特別会計</a:t>
          </a:r>
          <a:r>
            <a:rPr kumimoji="1" lang="ja-JP" altLang="en-US" sz="1100">
              <a:solidFill>
                <a:schemeClr val="dk1"/>
              </a:solidFill>
              <a:effectLst/>
              <a:latin typeface="+mn-lt"/>
              <a:ea typeface="+mn-ea"/>
              <a:cs typeface="+mn-cs"/>
            </a:rPr>
            <a:t>・公営企業会計</a:t>
          </a:r>
          <a:r>
            <a:rPr kumimoji="1" lang="ja-JP" altLang="ja-JP" sz="1100">
              <a:solidFill>
                <a:schemeClr val="dk1"/>
              </a:solidFill>
              <a:effectLst/>
              <a:latin typeface="+mn-lt"/>
              <a:ea typeface="+mn-ea"/>
              <a:cs typeface="+mn-cs"/>
            </a:rPr>
            <a:t>においては比率が小さい状況である。</a:t>
          </a:r>
          <a:endParaRPr lang="ja-JP" altLang="ja-JP" sz="1400">
            <a:effectLst/>
          </a:endParaRPr>
        </a:p>
        <a:p>
          <a:r>
            <a:rPr kumimoji="1" lang="ja-JP" altLang="ja-JP" sz="1100">
              <a:solidFill>
                <a:schemeClr val="dk1"/>
              </a:solidFill>
              <a:effectLst/>
              <a:latin typeface="+mn-lt"/>
              <a:ea typeface="+mn-ea"/>
              <a:cs typeface="+mn-cs"/>
            </a:rPr>
            <a:t>　これは多くの会計が一般会計からの繰入に依存している割合が高いためであり、今後は独立採算の原則に則り、各特別会計の健全化を一層図っていく必要がある。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北海道利尻富士町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元利償還金の比率が高いが、これは過疎債や辺地債を多く活用しているため、償還期間が短くなっているため元利償還金が高い水準で推移しているもので、過疎債、辺地債の活用により算入公債費の額も高くなっている。</a:t>
          </a:r>
          <a:endParaRPr lang="ja-JP" altLang="ja-JP" sz="1400">
            <a:effectLst/>
          </a:endParaRPr>
        </a:p>
        <a:p>
          <a:r>
            <a:rPr kumimoji="1" lang="ja-JP" altLang="ja-JP" sz="1100">
              <a:solidFill>
                <a:schemeClr val="dk1"/>
              </a:solidFill>
              <a:effectLst/>
              <a:latin typeface="+mn-lt"/>
              <a:ea typeface="+mn-ea"/>
              <a:cs typeface="+mn-cs"/>
            </a:rPr>
            <a:t>　今後もこの傾向は続くと考えているが、計画的な事業の実施はもとより、事業の重点化を推進し、起債発行額及び元利償還金の抑制を図っていく。</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満期一括償還地方債を活用していない。</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北海道利尻富士町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地方債発行額の抑制等により、年々地方債残高は減少しており、増加傾向にあった公営企業債等繰入見込額も減少傾向にある。債務負担行為に基づく支出予定額は毎年償還を終え減少傾向にあるため、今後も計画的な事業の推進等により、地方債残高の抑制を積極的に図っていく。</a:t>
          </a:r>
          <a:endParaRPr lang="ja-JP" altLang="ja-JP" sz="1400">
            <a:effectLst/>
          </a:endParaRPr>
        </a:p>
        <a:p>
          <a:r>
            <a:rPr kumimoji="1" lang="ja-JP" altLang="ja-JP" sz="1100">
              <a:solidFill>
                <a:schemeClr val="dk1"/>
              </a:solidFill>
              <a:effectLst/>
              <a:latin typeface="+mn-lt"/>
              <a:ea typeface="+mn-ea"/>
              <a:cs typeface="+mn-cs"/>
            </a:rPr>
            <a:t>　一方、近年は基金の積立を定期的に実施できたため、充当可能基金が増加しており、基準財政需要額算入見込額が増加し、将来負担比率が減少に転じ、算定されていないが、今後も財政運営の適正化を図り数値の改善に努める。</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北海道利尻富士町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ふるさと納税寄付金増によるふるさと利尻富士応援基金の増、財政調整基金への積立により、前年から</a:t>
          </a:r>
          <a:r>
            <a:rPr kumimoji="1" lang="en-US" altLang="ja-JP" sz="1100">
              <a:solidFill>
                <a:schemeClr val="dk1"/>
              </a:solidFill>
              <a:effectLst/>
              <a:latin typeface="+mn-lt"/>
              <a:ea typeface="+mn-ea"/>
              <a:cs typeface="+mn-cs"/>
            </a:rPr>
            <a:t>231</a:t>
          </a:r>
          <a:r>
            <a:rPr kumimoji="1" lang="ja-JP" altLang="ja-JP" sz="1100">
              <a:solidFill>
                <a:schemeClr val="dk1"/>
              </a:solidFill>
              <a:effectLst/>
              <a:latin typeface="+mn-lt"/>
              <a:ea typeface="+mn-ea"/>
              <a:cs typeface="+mn-cs"/>
            </a:rPr>
            <a:t>百万の増となった。</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老朽化施設の更新や、近年増えている災害等に備えるため、計画的に積み立てていく。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（基金の使途）</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ふるさと利尻富士応援基金：ふるさと納税の寄付金を積立し、寄付の際に希望された用途で充当し町の発展・推進を図る　　</a:t>
          </a:r>
          <a:endParaRPr lang="ja-JP" altLang="ja-JP" sz="1400">
            <a:effectLst/>
          </a:endParaRPr>
        </a:p>
        <a:p>
          <a:r>
            <a:rPr kumimoji="1" lang="ja-JP" altLang="ja-JP" sz="1100">
              <a:solidFill>
                <a:schemeClr val="dk1"/>
              </a:solidFill>
              <a:effectLst/>
              <a:latin typeface="+mn-lt"/>
              <a:ea typeface="+mn-ea"/>
              <a:cs typeface="+mn-cs"/>
            </a:rPr>
            <a:t>公共施設整備基金：老朽化が進む公共施設の修繕、建替え等に備える</a:t>
          </a:r>
          <a:endParaRPr lang="ja-JP" altLang="ja-JP" sz="1400">
            <a:effectLst/>
          </a:endParaRPr>
        </a:p>
        <a:p>
          <a:r>
            <a:rPr kumimoji="1" lang="ja-JP" altLang="ja-JP" sz="1100">
              <a:solidFill>
                <a:schemeClr val="dk1"/>
              </a:solidFill>
              <a:effectLst/>
              <a:latin typeface="+mn-lt"/>
              <a:ea typeface="+mn-ea"/>
              <a:cs typeface="+mn-cs"/>
            </a:rPr>
            <a:t>子ども・子育て応援基金：子どもを安心して産み育てる環境を整備する経費の財源とする</a:t>
          </a:r>
          <a:endParaRPr lang="ja-JP" altLang="ja-JP" sz="1400">
            <a:effectLst/>
          </a:endParaRPr>
        </a:p>
        <a:p>
          <a:r>
            <a:rPr kumimoji="1" lang="ja-JP" altLang="ja-JP" sz="1100">
              <a:solidFill>
                <a:schemeClr val="dk1"/>
              </a:solidFill>
              <a:effectLst/>
              <a:latin typeface="+mn-lt"/>
              <a:ea typeface="+mn-ea"/>
              <a:cs typeface="+mn-cs"/>
            </a:rPr>
            <a:t>役場庁舎維持補修基金：役場庁舎の適切な維持補修経費の財源として</a:t>
          </a:r>
          <a:endParaRPr lang="ja-JP" altLang="ja-JP" sz="1400">
            <a:effectLst/>
          </a:endParaRPr>
        </a:p>
        <a:p>
          <a:r>
            <a:rPr kumimoji="1" lang="ja-JP" altLang="ja-JP" sz="1100">
              <a:solidFill>
                <a:schemeClr val="dk1"/>
              </a:solidFill>
              <a:effectLst/>
              <a:latin typeface="+mn-lt"/>
              <a:ea typeface="+mn-ea"/>
              <a:cs typeface="+mn-cs"/>
            </a:rPr>
            <a:t>社会福祉事業基金：特別養護老人ホーム、デイサービスセンター、老人保健施設等の備品整備等財源として</a:t>
          </a:r>
          <a:endParaRPr lang="ja-JP" altLang="ja-JP" sz="1400">
            <a:effectLst/>
          </a:endParaRPr>
        </a:p>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ふるさと利尻富士応援基金：ふるさと納税による基金への積み立て。</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公共施設整備基金：今後の施設大規模修繕、建替え（公民館、体育館等）に備え、計画的に積み立て。</a:t>
          </a:r>
          <a:endParaRPr lang="ja-JP" altLang="ja-JP" sz="1400">
            <a:effectLst/>
          </a:endParaRPr>
        </a:p>
        <a:p>
          <a:r>
            <a:rPr kumimoji="1" lang="ja-JP" altLang="ja-JP" sz="1100">
              <a:solidFill>
                <a:schemeClr val="dk1"/>
              </a:solidFill>
              <a:effectLst/>
              <a:latin typeface="+mn-lt"/>
              <a:ea typeface="+mn-ea"/>
              <a:cs typeface="+mn-cs"/>
            </a:rPr>
            <a:t>社会福祉基金：寄付金によりに特別養護老人ホーム、デイサービスセンター、老人保健施設等の備品整備等として増加。</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公共施設整備基金：今後の施設大規模修繕、建替え（公民館、体育館等）に備え、計画的に積み立てていく。</a:t>
          </a:r>
          <a:endParaRPr lang="ja-JP" altLang="ja-JP" sz="1400">
            <a:effectLst/>
          </a:endParaRPr>
        </a:p>
        <a:p>
          <a:r>
            <a:rPr kumimoji="1" lang="ja-JP" altLang="ja-JP" sz="1100">
              <a:solidFill>
                <a:schemeClr val="dk1"/>
              </a:solidFill>
              <a:effectLst/>
              <a:latin typeface="+mn-lt"/>
              <a:ea typeface="+mn-ea"/>
              <a:cs typeface="+mn-cs"/>
            </a:rPr>
            <a:t>役場庁舎維持補修基金：今後の庁舎改修等に備え、計画的に積み立てていく。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利子、寄付金等</a:t>
          </a:r>
          <a:r>
            <a:rPr kumimoji="1" lang="en-US" altLang="ja-JP" sz="1100">
              <a:solidFill>
                <a:schemeClr val="dk1"/>
              </a:solidFill>
              <a:effectLst/>
              <a:latin typeface="+mn-lt"/>
              <a:ea typeface="+mn-ea"/>
              <a:cs typeface="+mn-cs"/>
            </a:rPr>
            <a:t>80</a:t>
          </a:r>
          <a:r>
            <a:rPr kumimoji="1" lang="ja-JP" altLang="ja-JP" sz="1100">
              <a:solidFill>
                <a:schemeClr val="dk1"/>
              </a:solidFill>
              <a:effectLst/>
              <a:latin typeface="+mn-lt"/>
              <a:ea typeface="+mn-ea"/>
              <a:cs typeface="+mn-cs"/>
            </a:rPr>
            <a:t>百万円の積立て。</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近年増えている災害等に備えるため、計画的に積み立てていく。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今後の元利償還に備えて利子、寄付金</a:t>
          </a:r>
          <a:r>
            <a:rPr kumimoji="1" lang="ja-JP" altLang="en-US" sz="1100">
              <a:solidFill>
                <a:schemeClr val="dk1"/>
              </a:solidFill>
              <a:effectLst/>
              <a:latin typeface="+mn-lt"/>
              <a:ea typeface="+mn-ea"/>
              <a:cs typeface="+mn-cs"/>
            </a:rPr>
            <a:t>、普通交付税再算定分（臨時財政対策債償還基金費）</a:t>
          </a:r>
          <a:r>
            <a:rPr kumimoji="1" lang="ja-JP" altLang="ja-JP" sz="1100">
              <a:solidFill>
                <a:schemeClr val="dk1"/>
              </a:solidFill>
              <a:effectLst/>
              <a:latin typeface="+mn-lt"/>
              <a:ea typeface="+mn-ea"/>
              <a:cs typeface="+mn-cs"/>
            </a:rPr>
            <a:t>等</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百万円の積立て。</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施設の更新等により、地方債償還額の増加が見込まれるため、計画的に積み立てを行っていく。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59698D12-2751-4BFD-9196-E82D21AB1B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453DD4EA-BBA7-4564-8429-B187EA2A877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75</xdr:col>
      <xdr:colOff>0</xdr:colOff>
      <xdr:row>50</xdr:row>
      <xdr:rowOff>0</xdr:rowOff>
    </xdr:from>
    <xdr:to>
      <xdr:col>83</xdr:col>
      <xdr:colOff>0</xdr:colOff>
      <xdr:row>52</xdr:row>
      <xdr:rowOff>0</xdr:rowOff>
    </xdr:to>
    <xdr:sp macro="" textlink="">
      <xdr:nvSpPr>
        <xdr:cNvPr id="4" name="正方形/長方形 3">
          <a:extLst>
            <a:ext uri="{FF2B5EF4-FFF2-40B4-BE49-F238E27FC236}">
              <a16:creationId xmlns:a16="http://schemas.microsoft.com/office/drawing/2014/main" id="{85E7F071-2934-4268-AAAD-9E049025B89E}"/>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5" name="正方形/長方形 4">
          <a:extLst>
            <a:ext uri="{FF2B5EF4-FFF2-40B4-BE49-F238E27FC236}">
              <a16:creationId xmlns:a16="http://schemas.microsoft.com/office/drawing/2014/main" id="{63B81B27-92DC-4A21-BD34-76775BD7B288}"/>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6" name="正方形/長方形 5">
          <a:extLst>
            <a:ext uri="{FF2B5EF4-FFF2-40B4-BE49-F238E27FC236}">
              <a16:creationId xmlns:a16="http://schemas.microsoft.com/office/drawing/2014/main" id="{77D45F86-8800-4D84-94E4-F36A0E65E070}"/>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7" name="正方形/長方形 6">
          <a:extLst>
            <a:ext uri="{FF2B5EF4-FFF2-40B4-BE49-F238E27FC236}">
              <a16:creationId xmlns:a16="http://schemas.microsoft.com/office/drawing/2014/main" id="{CC5DD45E-CBE1-40EB-959D-E8A18C8396E3}"/>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8" name="正方形/長方形 7">
          <a:extLst>
            <a:ext uri="{FF2B5EF4-FFF2-40B4-BE49-F238E27FC236}">
              <a16:creationId xmlns:a16="http://schemas.microsoft.com/office/drawing/2014/main" id="{CF3F1632-3CB3-485F-AB6E-89FE40AFF246}"/>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9" name="正方形/長方形 8">
          <a:extLst>
            <a:ext uri="{FF2B5EF4-FFF2-40B4-BE49-F238E27FC236}">
              <a16:creationId xmlns:a16="http://schemas.microsoft.com/office/drawing/2014/main" id="{FADF1D2F-D241-480A-A09E-FDA9BD52C2FA}"/>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0" name="正方形/長方形 9">
          <a:extLst>
            <a:ext uri="{FF2B5EF4-FFF2-40B4-BE49-F238E27FC236}">
              <a16:creationId xmlns:a16="http://schemas.microsoft.com/office/drawing/2014/main" id="{6E7A2F59-67CD-4F0B-8A23-D270B095BF85}"/>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1" name="正方形/長方形 10">
          <a:extLst>
            <a:ext uri="{FF2B5EF4-FFF2-40B4-BE49-F238E27FC236}">
              <a16:creationId xmlns:a16="http://schemas.microsoft.com/office/drawing/2014/main" id="{F48D14F1-FD08-45F5-8A6E-9C0234C639E2}"/>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2" name="正方形/長方形 11">
          <a:extLst>
            <a:ext uri="{FF2B5EF4-FFF2-40B4-BE49-F238E27FC236}">
              <a16:creationId xmlns:a16="http://schemas.microsoft.com/office/drawing/2014/main" id="{CD1237FC-0210-481F-B7F4-694D12F9CCD8}"/>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3" name="正方形/長方形 12">
          <a:extLst>
            <a:ext uri="{FF2B5EF4-FFF2-40B4-BE49-F238E27FC236}">
              <a16:creationId xmlns:a16="http://schemas.microsoft.com/office/drawing/2014/main" id="{F7368713-E0EB-4929-8047-34C1C03DFC88}"/>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4" name="正方形/長方形 13">
          <a:extLst>
            <a:ext uri="{FF2B5EF4-FFF2-40B4-BE49-F238E27FC236}">
              <a16:creationId xmlns:a16="http://schemas.microsoft.com/office/drawing/2014/main" id="{BBD19E95-8D50-40C6-80E8-11ECDA716E58}"/>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5" name="正方形/長方形 14">
          <a:extLst>
            <a:ext uri="{FF2B5EF4-FFF2-40B4-BE49-F238E27FC236}">
              <a16:creationId xmlns:a16="http://schemas.microsoft.com/office/drawing/2014/main" id="{D2D80891-119F-454D-8B4D-8C4C4B67D59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北海道利尻富士町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6" name="正方形/長方形 15">
          <a:extLst>
            <a:ext uri="{FF2B5EF4-FFF2-40B4-BE49-F238E27FC236}">
              <a16:creationId xmlns:a16="http://schemas.microsoft.com/office/drawing/2014/main" id="{0B560271-7812-406A-92E7-09A126CD410E}"/>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7" name="正方形/長方形 16">
          <a:extLst>
            <a:ext uri="{FF2B5EF4-FFF2-40B4-BE49-F238E27FC236}">
              <a16:creationId xmlns:a16="http://schemas.microsoft.com/office/drawing/2014/main" id="{7B54EC2A-FE1A-4204-B1A4-7C190EEDD76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8" name="正方形/長方形 17">
          <a:extLst>
            <a:ext uri="{FF2B5EF4-FFF2-40B4-BE49-F238E27FC236}">
              <a16:creationId xmlns:a16="http://schemas.microsoft.com/office/drawing/2014/main" id="{9770DA1C-41E8-4E34-936C-2D2975220BEF}"/>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9" name="正方形/長方形 18">
          <a:extLst>
            <a:ext uri="{FF2B5EF4-FFF2-40B4-BE49-F238E27FC236}">
              <a16:creationId xmlns:a16="http://schemas.microsoft.com/office/drawing/2014/main" id="{A53447A6-2F52-4E5E-8A56-84D4178F2C7B}"/>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0" name="正方形/長方形 19">
          <a:extLst>
            <a:ext uri="{FF2B5EF4-FFF2-40B4-BE49-F238E27FC236}">
              <a16:creationId xmlns:a16="http://schemas.microsoft.com/office/drawing/2014/main" id="{3F3C92A2-1DCA-4D59-A1C2-B87432F80F75}"/>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1" name="正方形/長方形 20">
          <a:extLst>
            <a:ext uri="{FF2B5EF4-FFF2-40B4-BE49-F238E27FC236}">
              <a16:creationId xmlns:a16="http://schemas.microsoft.com/office/drawing/2014/main" id="{4C7282ED-3439-4F1B-80CD-7A86F01425E1}"/>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2,151
2,142
105.62
6,311,286
6,185,515
125,771
2,484,986
5,746,648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2" name="正方形/長方形 21">
          <a:extLst>
            <a:ext uri="{FF2B5EF4-FFF2-40B4-BE49-F238E27FC236}">
              <a16:creationId xmlns:a16="http://schemas.microsoft.com/office/drawing/2014/main" id="{F3DAABBB-BCA5-44B4-8DC1-E6A88FD526DF}"/>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3" name="正方形/長方形 22">
          <a:extLst>
            <a:ext uri="{FF2B5EF4-FFF2-40B4-BE49-F238E27FC236}">
              <a16:creationId xmlns:a16="http://schemas.microsoft.com/office/drawing/2014/main" id="{A1ADA3D5-6D5A-4C82-9D55-38855D224DCD}"/>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4" name="正方形/長方形 23">
          <a:extLst>
            <a:ext uri="{FF2B5EF4-FFF2-40B4-BE49-F238E27FC236}">
              <a16:creationId xmlns:a16="http://schemas.microsoft.com/office/drawing/2014/main" id="{C4FA190A-BB46-418C-9D38-C10C9180C9D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5" name="正方形/長方形 24">
          <a:extLst>
            <a:ext uri="{FF2B5EF4-FFF2-40B4-BE49-F238E27FC236}">
              <a16:creationId xmlns:a16="http://schemas.microsoft.com/office/drawing/2014/main" id="{F90ABEC3-2207-48B8-8766-9DDBBCF7667C}"/>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6" name="正方形/長方形 25">
          <a:extLst>
            <a:ext uri="{FF2B5EF4-FFF2-40B4-BE49-F238E27FC236}">
              <a16:creationId xmlns:a16="http://schemas.microsoft.com/office/drawing/2014/main" id="{49541E33-8F25-4C6D-83CB-0CAD5D8CC3F8}"/>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7" name="正方形/長方形 26">
          <a:extLst>
            <a:ext uri="{FF2B5EF4-FFF2-40B4-BE49-F238E27FC236}">
              <a16:creationId xmlns:a16="http://schemas.microsoft.com/office/drawing/2014/main" id="{C49D69BF-B4B7-492B-9523-97DB1EBB0F08}"/>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8" name="角丸四角形 27">
          <a:extLst>
            <a:ext uri="{FF2B5EF4-FFF2-40B4-BE49-F238E27FC236}">
              <a16:creationId xmlns:a16="http://schemas.microsoft.com/office/drawing/2014/main" id="{CAF759E9-8549-4068-A3B1-1964B41CEFF3}"/>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9" name="正方形/長方形 28">
          <a:extLst>
            <a:ext uri="{FF2B5EF4-FFF2-40B4-BE49-F238E27FC236}">
              <a16:creationId xmlns:a16="http://schemas.microsoft.com/office/drawing/2014/main" id="{3DB5E3B8-92BD-4347-8B93-BF01FA17CDF7}"/>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0" name="正方形/長方形 29">
          <a:extLst>
            <a:ext uri="{FF2B5EF4-FFF2-40B4-BE49-F238E27FC236}">
              <a16:creationId xmlns:a16="http://schemas.microsoft.com/office/drawing/2014/main" id="{542F04D1-B19C-4898-910B-FD90C4A85E69}"/>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1" name="正方形/長方形 30">
          <a:extLst>
            <a:ext uri="{FF2B5EF4-FFF2-40B4-BE49-F238E27FC236}">
              <a16:creationId xmlns:a16="http://schemas.microsoft.com/office/drawing/2014/main" id="{5EB8B76D-7E13-4529-93D3-FFBA3866B34B}"/>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2" name="直線コネクタ 31">
          <a:extLst>
            <a:ext uri="{FF2B5EF4-FFF2-40B4-BE49-F238E27FC236}">
              <a16:creationId xmlns:a16="http://schemas.microsoft.com/office/drawing/2014/main" id="{36C1D790-E317-4461-9C56-5F29C7C01A32}"/>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3" name="楕円 32">
          <a:extLst>
            <a:ext uri="{FF2B5EF4-FFF2-40B4-BE49-F238E27FC236}">
              <a16:creationId xmlns:a16="http://schemas.microsoft.com/office/drawing/2014/main" id="{7956E57A-1722-4E13-BF0E-B6C9CE8DCFC7}"/>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4" name="フローチャート: 判断 33">
          <a:extLst>
            <a:ext uri="{FF2B5EF4-FFF2-40B4-BE49-F238E27FC236}">
              <a16:creationId xmlns:a16="http://schemas.microsoft.com/office/drawing/2014/main" id="{DCDA4D30-0C97-425A-B1D7-C4C699D66016}"/>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5" name="直線コネクタ 34">
          <a:extLst>
            <a:ext uri="{FF2B5EF4-FFF2-40B4-BE49-F238E27FC236}">
              <a16:creationId xmlns:a16="http://schemas.microsoft.com/office/drawing/2014/main" id="{01B8BFA5-0C02-4F93-A8B1-8A22D55235B6}"/>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6" name="直線コネクタ 35">
          <a:extLst>
            <a:ext uri="{FF2B5EF4-FFF2-40B4-BE49-F238E27FC236}">
              <a16:creationId xmlns:a16="http://schemas.microsoft.com/office/drawing/2014/main" id="{E01644BB-2B5F-488B-9798-5E6CC6D3AF2A}"/>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7" name="直線コネクタ 36">
          <a:extLst>
            <a:ext uri="{FF2B5EF4-FFF2-40B4-BE49-F238E27FC236}">
              <a16:creationId xmlns:a16="http://schemas.microsoft.com/office/drawing/2014/main" id="{77AA1068-0731-4249-AECA-D3FA8D16A97E}"/>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8" name="直線コネクタ 37">
          <a:extLst>
            <a:ext uri="{FF2B5EF4-FFF2-40B4-BE49-F238E27FC236}">
              <a16:creationId xmlns:a16="http://schemas.microsoft.com/office/drawing/2014/main" id="{6952CE11-5D3A-44CB-9D46-5499AA3CEAF2}"/>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9" name="テキスト ボックス 38">
          <a:extLst>
            <a:ext uri="{FF2B5EF4-FFF2-40B4-BE49-F238E27FC236}">
              <a16:creationId xmlns:a16="http://schemas.microsoft.com/office/drawing/2014/main" id="{9B559508-1D21-410A-9F90-2059F03D4174}"/>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0" name="テキスト ボックス 39">
          <a:extLst>
            <a:ext uri="{FF2B5EF4-FFF2-40B4-BE49-F238E27FC236}">
              <a16:creationId xmlns:a16="http://schemas.microsoft.com/office/drawing/2014/main" id="{D7469978-CCFD-41F0-B7F9-0D192DFF66B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1" name="テキスト ボックス 40">
          <a:extLst>
            <a:ext uri="{FF2B5EF4-FFF2-40B4-BE49-F238E27FC236}">
              <a16:creationId xmlns:a16="http://schemas.microsoft.com/office/drawing/2014/main" id="{380A87D9-604C-4AEB-AF3F-1107C5F68555}"/>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2" name="テキスト ボックス 41">
          <a:extLst>
            <a:ext uri="{FF2B5EF4-FFF2-40B4-BE49-F238E27FC236}">
              <a16:creationId xmlns:a16="http://schemas.microsoft.com/office/drawing/2014/main" id="{FA87D8D8-AF76-4AD1-A73C-D9A940EA3A47}"/>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3" name="テキスト ボックス 42">
          <a:extLst>
            <a:ext uri="{FF2B5EF4-FFF2-40B4-BE49-F238E27FC236}">
              <a16:creationId xmlns:a16="http://schemas.microsoft.com/office/drawing/2014/main" id="{738AB04A-5063-43C1-BF13-36D1786D8696}"/>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4" name="正方形/長方形 43">
          <a:extLst>
            <a:ext uri="{FF2B5EF4-FFF2-40B4-BE49-F238E27FC236}">
              <a16:creationId xmlns:a16="http://schemas.microsoft.com/office/drawing/2014/main" id="{B8F8542E-805F-4226-8C89-9370C2AC78CA}"/>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5" name="正方形/長方形 44">
          <a:extLst>
            <a:ext uri="{FF2B5EF4-FFF2-40B4-BE49-F238E27FC236}">
              <a16:creationId xmlns:a16="http://schemas.microsoft.com/office/drawing/2014/main" id="{66F399B3-758D-4243-8C88-80F6F1DCDC7C}"/>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6" name="正方形/長方形 45">
          <a:extLst>
            <a:ext uri="{FF2B5EF4-FFF2-40B4-BE49-F238E27FC236}">
              <a16:creationId xmlns:a16="http://schemas.microsoft.com/office/drawing/2014/main" id="{FD05DC45-D567-4B23-BD29-93B6D424B1D6}"/>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[ 56.8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7" name="正方形/長方形 46">
          <a:extLst>
            <a:ext uri="{FF2B5EF4-FFF2-40B4-BE49-F238E27FC236}">
              <a16:creationId xmlns:a16="http://schemas.microsoft.com/office/drawing/2014/main" id="{F42C481C-709C-49DD-B9E9-62D2479B40BD}"/>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8" name="正方形/長方形 47">
          <a:extLst>
            <a:ext uri="{FF2B5EF4-FFF2-40B4-BE49-F238E27FC236}">
              <a16:creationId xmlns:a16="http://schemas.microsoft.com/office/drawing/2014/main" id="{8CF08AA6-9F31-4327-B662-A0DE03AA421C}"/>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9" name="正方形/長方形 48">
          <a:extLst>
            <a:ext uri="{FF2B5EF4-FFF2-40B4-BE49-F238E27FC236}">
              <a16:creationId xmlns:a16="http://schemas.microsoft.com/office/drawing/2014/main" id="{DB82DE51-478C-47F7-8811-201EF553E92C}"/>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0" name="正方形/長方形 49">
          <a:extLst>
            <a:ext uri="{FF2B5EF4-FFF2-40B4-BE49-F238E27FC236}">
              <a16:creationId xmlns:a16="http://schemas.microsoft.com/office/drawing/2014/main" id="{4F6C3D9F-1FA8-4EE5-B1BA-83D0A6AEB857}"/>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1" name="正方形/長方形 50">
          <a:extLst>
            <a:ext uri="{FF2B5EF4-FFF2-40B4-BE49-F238E27FC236}">
              <a16:creationId xmlns:a16="http://schemas.microsoft.com/office/drawing/2014/main" id="{035806B2-5E48-4050-A381-BA476A48CA94}"/>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2" name="正方形/長方形 51">
          <a:extLst>
            <a:ext uri="{FF2B5EF4-FFF2-40B4-BE49-F238E27FC236}">
              <a16:creationId xmlns:a16="http://schemas.microsoft.com/office/drawing/2014/main" id="{763D7532-AEDA-484D-9A72-CAF45D685CEA}"/>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3" name="正方形/長方形 52">
          <a:extLst>
            <a:ext uri="{FF2B5EF4-FFF2-40B4-BE49-F238E27FC236}">
              <a16:creationId xmlns:a16="http://schemas.microsoft.com/office/drawing/2014/main" id="{D871812A-54B4-4E2D-9EAC-9728CEF85C05}"/>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4" name="正方形/長方形 53">
          <a:extLst>
            <a:ext uri="{FF2B5EF4-FFF2-40B4-BE49-F238E27FC236}">
              <a16:creationId xmlns:a16="http://schemas.microsoft.com/office/drawing/2014/main" id="{39223C0F-FCA6-446F-B7D3-10290335371F}"/>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5" name="正方形/長方形 54">
          <a:extLst>
            <a:ext uri="{FF2B5EF4-FFF2-40B4-BE49-F238E27FC236}">
              <a16:creationId xmlns:a16="http://schemas.microsoft.com/office/drawing/2014/main" id="{42EF4C0C-11CB-4650-A68A-67860CBE907A}"/>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6" name="テキスト ボックス 55">
          <a:extLst>
            <a:ext uri="{FF2B5EF4-FFF2-40B4-BE49-F238E27FC236}">
              <a16:creationId xmlns:a16="http://schemas.microsoft.com/office/drawing/2014/main" id="{831D016C-3DDE-49F3-96C5-3975CEE55281}"/>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当町では、平成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年度に策定した公共施設等総合管理計画において、公共施設等の保有面積を令和</a:t>
          </a:r>
          <a:r>
            <a:rPr kumimoji="1" lang="en-US" altLang="ja-JP" sz="1100">
              <a:solidFill>
                <a:schemeClr val="dk1"/>
              </a:solidFill>
              <a:effectLst/>
              <a:latin typeface="+mn-lt"/>
              <a:ea typeface="+mn-ea"/>
              <a:cs typeface="+mn-cs"/>
            </a:rPr>
            <a:t>38</a:t>
          </a:r>
          <a:r>
            <a:rPr kumimoji="1" lang="ja-JP" altLang="ja-JP" sz="1100">
              <a:solidFill>
                <a:schemeClr val="dk1"/>
              </a:solidFill>
              <a:effectLst/>
              <a:latin typeface="+mn-lt"/>
              <a:ea typeface="+mn-ea"/>
              <a:cs typeface="+mn-cs"/>
            </a:rPr>
            <a:t>年度までに</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削減するという目標を掲げ、老朽化した施設の集約化・複合化や除却を進めている。有形固定資産減価償却率については、上昇傾向にあるものの、類似団体平均よりも低く、伸びも緩やかであり、これまでの取組の効果が表れていると考えている。</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7" name="テキスト ボックス 56">
          <a:extLst>
            <a:ext uri="{FF2B5EF4-FFF2-40B4-BE49-F238E27FC236}">
              <a16:creationId xmlns:a16="http://schemas.microsoft.com/office/drawing/2014/main" id="{89C4DB04-45EA-4914-9906-63F6D4BE447A}"/>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8" name="直線コネクタ 57">
          <a:extLst>
            <a:ext uri="{FF2B5EF4-FFF2-40B4-BE49-F238E27FC236}">
              <a16:creationId xmlns:a16="http://schemas.microsoft.com/office/drawing/2014/main" id="{EA021B03-1B36-4C63-AAC1-9C2EC5B99EB1}"/>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9" name="テキスト ボックス 58">
          <a:extLst>
            <a:ext uri="{FF2B5EF4-FFF2-40B4-BE49-F238E27FC236}">
              <a16:creationId xmlns:a16="http://schemas.microsoft.com/office/drawing/2014/main" id="{8A2FB358-0485-4B63-A2D2-C7FE6F9CC4C9}"/>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0" name="直線コネクタ 59">
          <a:extLst>
            <a:ext uri="{FF2B5EF4-FFF2-40B4-BE49-F238E27FC236}">
              <a16:creationId xmlns:a16="http://schemas.microsoft.com/office/drawing/2014/main" id="{8173A143-1942-4E8C-BC94-7D8065F8467F}"/>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1" name="テキスト ボックス 60">
          <a:extLst>
            <a:ext uri="{FF2B5EF4-FFF2-40B4-BE49-F238E27FC236}">
              <a16:creationId xmlns:a16="http://schemas.microsoft.com/office/drawing/2014/main" id="{34222F61-7CEB-4D01-B611-6EE695B162A3}"/>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2" name="直線コネクタ 61">
          <a:extLst>
            <a:ext uri="{FF2B5EF4-FFF2-40B4-BE49-F238E27FC236}">
              <a16:creationId xmlns:a16="http://schemas.microsoft.com/office/drawing/2014/main" id="{7DCF0D71-136C-486C-8813-626F8275365E}"/>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3" name="テキスト ボックス 62">
          <a:extLst>
            <a:ext uri="{FF2B5EF4-FFF2-40B4-BE49-F238E27FC236}">
              <a16:creationId xmlns:a16="http://schemas.microsoft.com/office/drawing/2014/main" id="{C81AB1DA-1722-4A7D-98F3-DB0104F1ABBC}"/>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4" name="直線コネクタ 63">
          <a:extLst>
            <a:ext uri="{FF2B5EF4-FFF2-40B4-BE49-F238E27FC236}">
              <a16:creationId xmlns:a16="http://schemas.microsoft.com/office/drawing/2014/main" id="{BA7C64F0-8415-4CBC-8925-CB0D7F4E3E2C}"/>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5" name="テキスト ボックス 64">
          <a:extLst>
            <a:ext uri="{FF2B5EF4-FFF2-40B4-BE49-F238E27FC236}">
              <a16:creationId xmlns:a16="http://schemas.microsoft.com/office/drawing/2014/main" id="{4850B0F8-5424-4F43-9981-A5BEC32FE0AF}"/>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6" name="直線コネクタ 65">
          <a:extLst>
            <a:ext uri="{FF2B5EF4-FFF2-40B4-BE49-F238E27FC236}">
              <a16:creationId xmlns:a16="http://schemas.microsoft.com/office/drawing/2014/main" id="{ED179C33-ECEC-4627-A47E-95BE1CF40883}"/>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7" name="テキスト ボックス 66">
          <a:extLst>
            <a:ext uri="{FF2B5EF4-FFF2-40B4-BE49-F238E27FC236}">
              <a16:creationId xmlns:a16="http://schemas.microsoft.com/office/drawing/2014/main" id="{37D2BB88-B1D4-49F3-991F-28BA3EA28027}"/>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8" name="直線コネクタ 67">
          <a:extLst>
            <a:ext uri="{FF2B5EF4-FFF2-40B4-BE49-F238E27FC236}">
              <a16:creationId xmlns:a16="http://schemas.microsoft.com/office/drawing/2014/main" id="{27D55B9B-968B-474A-BEC1-0F2B7199B146}"/>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9" name="テキスト ボックス 68">
          <a:extLst>
            <a:ext uri="{FF2B5EF4-FFF2-40B4-BE49-F238E27FC236}">
              <a16:creationId xmlns:a16="http://schemas.microsoft.com/office/drawing/2014/main" id="{909AE630-4689-4214-9B4D-9ABC5E099878}"/>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0" name="直線コネクタ 69">
          <a:extLst>
            <a:ext uri="{FF2B5EF4-FFF2-40B4-BE49-F238E27FC236}">
              <a16:creationId xmlns:a16="http://schemas.microsoft.com/office/drawing/2014/main" id="{3D81BA2A-5B2F-44EE-84FA-8E4438CDBD21}"/>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1" name="テキスト ボックス 70">
          <a:extLst>
            <a:ext uri="{FF2B5EF4-FFF2-40B4-BE49-F238E27FC236}">
              <a16:creationId xmlns:a16="http://schemas.microsoft.com/office/drawing/2014/main" id="{191F0507-A50F-4CF4-A84C-AF34C76A2E30}"/>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D674E702-18D3-489A-ABBB-A5644F5A34D1}"/>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BA0F6766-356C-4E83-924C-14E794E782CC}"/>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DE8FB70E-85C0-45B1-B055-0CEFFEF20845}"/>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25</xdr:row>
      <xdr:rowOff>129631</xdr:rowOff>
    </xdr:from>
    <xdr:to>
      <xdr:col>23</xdr:col>
      <xdr:colOff>85090</xdr:colOff>
      <xdr:row>34</xdr:row>
      <xdr:rowOff>119471</xdr:rowOff>
    </xdr:to>
    <xdr:cxnSp macro="">
      <xdr:nvCxnSpPr>
        <xdr:cNvPr id="75" name="直線コネクタ 74">
          <a:extLst>
            <a:ext uri="{FF2B5EF4-FFF2-40B4-BE49-F238E27FC236}">
              <a16:creationId xmlns:a16="http://schemas.microsoft.com/office/drawing/2014/main" id="{1F7BCB2F-F0CC-4399-B3F2-BCA9CE05E863}"/>
            </a:ext>
          </a:extLst>
        </xdr:cNvPr>
        <xdr:cNvCxnSpPr/>
      </xdr:nvCxnSpPr>
      <xdr:spPr>
        <a:xfrm flipV="1">
          <a:off x="4760595" y="5187406"/>
          <a:ext cx="1270" cy="1532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123298</xdr:rowOff>
    </xdr:from>
    <xdr:ext cx="405111" cy="259045"/>
    <xdr:sp macro="" textlink="">
      <xdr:nvSpPr>
        <xdr:cNvPr id="76" name="有形固定資産減価償却率最小値テキスト">
          <a:extLst>
            <a:ext uri="{FF2B5EF4-FFF2-40B4-BE49-F238E27FC236}">
              <a16:creationId xmlns:a16="http://schemas.microsoft.com/office/drawing/2014/main" id="{BBBCD901-4B1A-45D5-ADEF-AC49E24468D9}"/>
            </a:ext>
          </a:extLst>
        </xdr:cNvPr>
        <xdr:cNvSpPr txBox="1"/>
      </xdr:nvSpPr>
      <xdr:spPr>
        <a:xfrm>
          <a:off x="4813300" y="6724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119471</xdr:rowOff>
    </xdr:from>
    <xdr:to>
      <xdr:col>23</xdr:col>
      <xdr:colOff>174625</xdr:colOff>
      <xdr:row>34</xdr:row>
      <xdr:rowOff>119471</xdr:rowOff>
    </xdr:to>
    <xdr:cxnSp macro="">
      <xdr:nvCxnSpPr>
        <xdr:cNvPr id="77" name="直線コネクタ 76">
          <a:extLst>
            <a:ext uri="{FF2B5EF4-FFF2-40B4-BE49-F238E27FC236}">
              <a16:creationId xmlns:a16="http://schemas.microsoft.com/office/drawing/2014/main" id="{8092B5F5-624B-45EF-A055-BCB05E8993FD}"/>
            </a:ext>
          </a:extLst>
        </xdr:cNvPr>
        <xdr:cNvCxnSpPr/>
      </xdr:nvCxnSpPr>
      <xdr:spPr>
        <a:xfrm>
          <a:off x="4673600" y="6720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76308</xdr:rowOff>
    </xdr:from>
    <xdr:ext cx="405111" cy="259045"/>
    <xdr:sp macro="" textlink="">
      <xdr:nvSpPr>
        <xdr:cNvPr id="78" name="有形固定資産減価償却率最大値テキスト">
          <a:extLst>
            <a:ext uri="{FF2B5EF4-FFF2-40B4-BE49-F238E27FC236}">
              <a16:creationId xmlns:a16="http://schemas.microsoft.com/office/drawing/2014/main" id="{7E0C0BFC-10E1-4127-A19D-8AEE5A6E6879}"/>
            </a:ext>
          </a:extLst>
        </xdr:cNvPr>
        <xdr:cNvSpPr txBox="1"/>
      </xdr:nvSpPr>
      <xdr:spPr>
        <a:xfrm>
          <a:off x="4813300" y="4962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25</xdr:row>
      <xdr:rowOff>129631</xdr:rowOff>
    </xdr:from>
    <xdr:to>
      <xdr:col>23</xdr:col>
      <xdr:colOff>174625</xdr:colOff>
      <xdr:row>25</xdr:row>
      <xdr:rowOff>129631</xdr:rowOff>
    </xdr:to>
    <xdr:cxnSp macro="">
      <xdr:nvCxnSpPr>
        <xdr:cNvPr id="79" name="直線コネクタ 78">
          <a:extLst>
            <a:ext uri="{FF2B5EF4-FFF2-40B4-BE49-F238E27FC236}">
              <a16:creationId xmlns:a16="http://schemas.microsoft.com/office/drawing/2014/main" id="{021CF10B-BC3F-4C59-81C4-D15D218014E0}"/>
            </a:ext>
          </a:extLst>
        </xdr:cNvPr>
        <xdr:cNvCxnSpPr/>
      </xdr:nvCxnSpPr>
      <xdr:spPr>
        <a:xfrm>
          <a:off x="4673600" y="51874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94451</xdr:rowOff>
    </xdr:from>
    <xdr:ext cx="405111" cy="259045"/>
    <xdr:sp macro="" textlink="">
      <xdr:nvSpPr>
        <xdr:cNvPr id="80" name="有形固定資産減価償却率平均値テキスト">
          <a:extLst>
            <a:ext uri="{FF2B5EF4-FFF2-40B4-BE49-F238E27FC236}">
              <a16:creationId xmlns:a16="http://schemas.microsoft.com/office/drawing/2014/main" id="{7F107E6E-BBE8-4947-BE23-132FBCE4ACE2}"/>
            </a:ext>
          </a:extLst>
        </xdr:cNvPr>
        <xdr:cNvSpPr txBox="1"/>
      </xdr:nvSpPr>
      <xdr:spPr>
        <a:xfrm>
          <a:off x="4813300" y="60094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116024</xdr:rowOff>
    </xdr:from>
    <xdr:to>
      <xdr:col>23</xdr:col>
      <xdr:colOff>136525</xdr:colOff>
      <xdr:row>31</xdr:row>
      <xdr:rowOff>46174</xdr:rowOff>
    </xdr:to>
    <xdr:sp macro="" textlink="">
      <xdr:nvSpPr>
        <xdr:cNvPr id="81" name="フローチャート: 判断 80">
          <a:extLst>
            <a:ext uri="{FF2B5EF4-FFF2-40B4-BE49-F238E27FC236}">
              <a16:creationId xmlns:a16="http://schemas.microsoft.com/office/drawing/2014/main" id="{87D141EA-8D48-4E8E-A793-FB850EF1DD2A}"/>
            </a:ext>
          </a:extLst>
        </xdr:cNvPr>
        <xdr:cNvSpPr/>
      </xdr:nvSpPr>
      <xdr:spPr>
        <a:xfrm>
          <a:off x="4711700" y="6031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94433</xdr:rowOff>
    </xdr:from>
    <xdr:to>
      <xdr:col>19</xdr:col>
      <xdr:colOff>187325</xdr:colOff>
      <xdr:row>31</xdr:row>
      <xdr:rowOff>24583</xdr:rowOff>
    </xdr:to>
    <xdr:sp macro="" textlink="">
      <xdr:nvSpPr>
        <xdr:cNvPr id="82" name="フローチャート: 判断 81">
          <a:extLst>
            <a:ext uri="{FF2B5EF4-FFF2-40B4-BE49-F238E27FC236}">
              <a16:creationId xmlns:a16="http://schemas.microsoft.com/office/drawing/2014/main" id="{5E0846F9-0546-4357-97CE-8DF77769D672}"/>
            </a:ext>
          </a:extLst>
        </xdr:cNvPr>
        <xdr:cNvSpPr/>
      </xdr:nvSpPr>
      <xdr:spPr>
        <a:xfrm>
          <a:off x="4000500" y="6009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23495</xdr:rowOff>
    </xdr:from>
    <xdr:to>
      <xdr:col>15</xdr:col>
      <xdr:colOff>187325</xdr:colOff>
      <xdr:row>30</xdr:row>
      <xdr:rowOff>125095</xdr:rowOff>
    </xdr:to>
    <xdr:sp macro="" textlink="">
      <xdr:nvSpPr>
        <xdr:cNvPr id="83" name="フローチャート: 判断 82">
          <a:extLst>
            <a:ext uri="{FF2B5EF4-FFF2-40B4-BE49-F238E27FC236}">
              <a16:creationId xmlns:a16="http://schemas.microsoft.com/office/drawing/2014/main" id="{C4D21B57-7BEF-4351-91C7-AA5052135F70}"/>
            </a:ext>
          </a:extLst>
        </xdr:cNvPr>
        <xdr:cNvSpPr/>
      </xdr:nvSpPr>
      <xdr:spPr>
        <a:xfrm>
          <a:off x="3238500" y="593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151765</xdr:rowOff>
    </xdr:from>
    <xdr:to>
      <xdr:col>11</xdr:col>
      <xdr:colOff>187325</xdr:colOff>
      <xdr:row>30</xdr:row>
      <xdr:rowOff>81915</xdr:rowOff>
    </xdr:to>
    <xdr:sp macro="" textlink="">
      <xdr:nvSpPr>
        <xdr:cNvPr id="84" name="フローチャート: 判断 83">
          <a:extLst>
            <a:ext uri="{FF2B5EF4-FFF2-40B4-BE49-F238E27FC236}">
              <a16:creationId xmlns:a16="http://schemas.microsoft.com/office/drawing/2014/main" id="{42AC87CC-DA91-465E-A3AC-5B687B6D414F}"/>
            </a:ext>
          </a:extLst>
        </xdr:cNvPr>
        <xdr:cNvSpPr/>
      </xdr:nvSpPr>
      <xdr:spPr>
        <a:xfrm>
          <a:off x="2476500" y="589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114753</xdr:rowOff>
    </xdr:from>
    <xdr:to>
      <xdr:col>7</xdr:col>
      <xdr:colOff>187325</xdr:colOff>
      <xdr:row>30</xdr:row>
      <xdr:rowOff>44903</xdr:rowOff>
    </xdr:to>
    <xdr:sp macro="" textlink="">
      <xdr:nvSpPr>
        <xdr:cNvPr id="85" name="フローチャート: 判断 84">
          <a:extLst>
            <a:ext uri="{FF2B5EF4-FFF2-40B4-BE49-F238E27FC236}">
              <a16:creationId xmlns:a16="http://schemas.microsoft.com/office/drawing/2014/main" id="{C6BA6A6A-1D79-462A-8B0E-A647475479BC}"/>
            </a:ext>
          </a:extLst>
        </xdr:cNvPr>
        <xdr:cNvSpPr/>
      </xdr:nvSpPr>
      <xdr:spPr>
        <a:xfrm>
          <a:off x="1714500" y="5858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49B74814-3AB5-4FE8-BD18-35E7FF1078FA}"/>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4B80343A-DB2E-4224-87A0-43C7C3521076}"/>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8C6F3F74-FAC2-41D1-9BE7-FABCD22A094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5B74EF15-77B4-4E62-BCFF-F239234F10D1}"/>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3AC342F0-A520-4721-8D06-ACDE50E94144}"/>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156664</xdr:rowOff>
    </xdr:from>
    <xdr:to>
      <xdr:col>23</xdr:col>
      <xdr:colOff>136525</xdr:colOff>
      <xdr:row>29</xdr:row>
      <xdr:rowOff>86814</xdr:rowOff>
    </xdr:to>
    <xdr:sp macro="" textlink="">
      <xdr:nvSpPr>
        <xdr:cNvPr id="91" name="楕円 90">
          <a:extLst>
            <a:ext uri="{FF2B5EF4-FFF2-40B4-BE49-F238E27FC236}">
              <a16:creationId xmlns:a16="http://schemas.microsoft.com/office/drawing/2014/main" id="{FB019AD7-D39E-48FF-858F-218D9B783879}"/>
            </a:ext>
          </a:extLst>
        </xdr:cNvPr>
        <xdr:cNvSpPr/>
      </xdr:nvSpPr>
      <xdr:spPr>
        <a:xfrm>
          <a:off x="4711700" y="5728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8091</xdr:rowOff>
    </xdr:from>
    <xdr:ext cx="405111" cy="259045"/>
    <xdr:sp macro="" textlink="">
      <xdr:nvSpPr>
        <xdr:cNvPr id="92" name="有形固定資産減価償却率該当値テキスト">
          <a:extLst>
            <a:ext uri="{FF2B5EF4-FFF2-40B4-BE49-F238E27FC236}">
              <a16:creationId xmlns:a16="http://schemas.microsoft.com/office/drawing/2014/main" id="{66D38E71-C783-4DCE-9FE1-241F9F1A026A}"/>
            </a:ext>
          </a:extLst>
        </xdr:cNvPr>
        <xdr:cNvSpPr txBox="1"/>
      </xdr:nvSpPr>
      <xdr:spPr>
        <a:xfrm>
          <a:off x="4813300" y="5580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128905</xdr:rowOff>
    </xdr:from>
    <xdr:to>
      <xdr:col>19</xdr:col>
      <xdr:colOff>187325</xdr:colOff>
      <xdr:row>29</xdr:row>
      <xdr:rowOff>59055</xdr:rowOff>
    </xdr:to>
    <xdr:sp macro="" textlink="">
      <xdr:nvSpPr>
        <xdr:cNvPr id="93" name="楕円 92">
          <a:extLst>
            <a:ext uri="{FF2B5EF4-FFF2-40B4-BE49-F238E27FC236}">
              <a16:creationId xmlns:a16="http://schemas.microsoft.com/office/drawing/2014/main" id="{E4703EE1-24A9-4295-B4C5-2B39AB74C482}"/>
            </a:ext>
          </a:extLst>
        </xdr:cNvPr>
        <xdr:cNvSpPr/>
      </xdr:nvSpPr>
      <xdr:spPr>
        <a:xfrm>
          <a:off x="4000500" y="570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8255</xdr:rowOff>
    </xdr:from>
    <xdr:to>
      <xdr:col>23</xdr:col>
      <xdr:colOff>85725</xdr:colOff>
      <xdr:row>29</xdr:row>
      <xdr:rowOff>36014</xdr:rowOff>
    </xdr:to>
    <xdr:cxnSp macro="">
      <xdr:nvCxnSpPr>
        <xdr:cNvPr id="94" name="直線コネクタ 93">
          <a:extLst>
            <a:ext uri="{FF2B5EF4-FFF2-40B4-BE49-F238E27FC236}">
              <a16:creationId xmlns:a16="http://schemas.microsoft.com/office/drawing/2014/main" id="{39322F6F-9FB9-473C-8491-1794A532FED7}"/>
            </a:ext>
          </a:extLst>
        </xdr:cNvPr>
        <xdr:cNvCxnSpPr/>
      </xdr:nvCxnSpPr>
      <xdr:spPr>
        <a:xfrm>
          <a:off x="4051300" y="5751830"/>
          <a:ext cx="7112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131989</xdr:rowOff>
    </xdr:from>
    <xdr:to>
      <xdr:col>15</xdr:col>
      <xdr:colOff>187325</xdr:colOff>
      <xdr:row>29</xdr:row>
      <xdr:rowOff>62139</xdr:rowOff>
    </xdr:to>
    <xdr:sp macro="" textlink="">
      <xdr:nvSpPr>
        <xdr:cNvPr id="95" name="楕円 94">
          <a:extLst>
            <a:ext uri="{FF2B5EF4-FFF2-40B4-BE49-F238E27FC236}">
              <a16:creationId xmlns:a16="http://schemas.microsoft.com/office/drawing/2014/main" id="{0EFB88FC-2FE2-4601-A7F0-3679A1A45DAC}"/>
            </a:ext>
          </a:extLst>
        </xdr:cNvPr>
        <xdr:cNvSpPr/>
      </xdr:nvSpPr>
      <xdr:spPr>
        <a:xfrm>
          <a:off x="3238500" y="5704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8255</xdr:rowOff>
    </xdr:from>
    <xdr:to>
      <xdr:col>19</xdr:col>
      <xdr:colOff>136525</xdr:colOff>
      <xdr:row>29</xdr:row>
      <xdr:rowOff>11339</xdr:rowOff>
    </xdr:to>
    <xdr:cxnSp macro="">
      <xdr:nvCxnSpPr>
        <xdr:cNvPr id="96" name="直線コネクタ 95">
          <a:extLst>
            <a:ext uri="{FF2B5EF4-FFF2-40B4-BE49-F238E27FC236}">
              <a16:creationId xmlns:a16="http://schemas.microsoft.com/office/drawing/2014/main" id="{98E769A6-82DE-4C0A-8047-49CDA73CCD78}"/>
            </a:ext>
          </a:extLst>
        </xdr:cNvPr>
        <xdr:cNvCxnSpPr/>
      </xdr:nvCxnSpPr>
      <xdr:spPr>
        <a:xfrm flipV="1">
          <a:off x="3289300" y="5751830"/>
          <a:ext cx="762000" cy="3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79556</xdr:rowOff>
    </xdr:from>
    <xdr:to>
      <xdr:col>11</xdr:col>
      <xdr:colOff>187325</xdr:colOff>
      <xdr:row>29</xdr:row>
      <xdr:rowOff>9706</xdr:rowOff>
    </xdr:to>
    <xdr:sp macro="" textlink="">
      <xdr:nvSpPr>
        <xdr:cNvPr id="97" name="楕円 96">
          <a:extLst>
            <a:ext uri="{FF2B5EF4-FFF2-40B4-BE49-F238E27FC236}">
              <a16:creationId xmlns:a16="http://schemas.microsoft.com/office/drawing/2014/main" id="{417BD6B1-7E70-4604-8F1E-E776F429D342}"/>
            </a:ext>
          </a:extLst>
        </xdr:cNvPr>
        <xdr:cNvSpPr/>
      </xdr:nvSpPr>
      <xdr:spPr>
        <a:xfrm>
          <a:off x="2476500" y="5651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130356</xdr:rowOff>
    </xdr:from>
    <xdr:to>
      <xdr:col>15</xdr:col>
      <xdr:colOff>136525</xdr:colOff>
      <xdr:row>29</xdr:row>
      <xdr:rowOff>11339</xdr:rowOff>
    </xdr:to>
    <xdr:cxnSp macro="">
      <xdr:nvCxnSpPr>
        <xdr:cNvPr id="98" name="直線コネクタ 97">
          <a:extLst>
            <a:ext uri="{FF2B5EF4-FFF2-40B4-BE49-F238E27FC236}">
              <a16:creationId xmlns:a16="http://schemas.microsoft.com/office/drawing/2014/main" id="{2340BD21-B88C-40A7-A979-B8824F12CC65}"/>
            </a:ext>
          </a:extLst>
        </xdr:cNvPr>
        <xdr:cNvCxnSpPr/>
      </xdr:nvCxnSpPr>
      <xdr:spPr>
        <a:xfrm>
          <a:off x="2527300" y="5702481"/>
          <a:ext cx="762000" cy="52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30208</xdr:rowOff>
    </xdr:from>
    <xdr:to>
      <xdr:col>7</xdr:col>
      <xdr:colOff>187325</xdr:colOff>
      <xdr:row>28</xdr:row>
      <xdr:rowOff>131808</xdr:rowOff>
    </xdr:to>
    <xdr:sp macro="" textlink="">
      <xdr:nvSpPr>
        <xdr:cNvPr id="99" name="楕円 98">
          <a:extLst>
            <a:ext uri="{FF2B5EF4-FFF2-40B4-BE49-F238E27FC236}">
              <a16:creationId xmlns:a16="http://schemas.microsoft.com/office/drawing/2014/main" id="{C8C1B2BE-4E38-4AED-829C-A55A5EF631FA}"/>
            </a:ext>
          </a:extLst>
        </xdr:cNvPr>
        <xdr:cNvSpPr/>
      </xdr:nvSpPr>
      <xdr:spPr>
        <a:xfrm>
          <a:off x="1714500" y="5602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81008</xdr:rowOff>
    </xdr:from>
    <xdr:to>
      <xdr:col>11</xdr:col>
      <xdr:colOff>136525</xdr:colOff>
      <xdr:row>28</xdr:row>
      <xdr:rowOff>130356</xdr:rowOff>
    </xdr:to>
    <xdr:cxnSp macro="">
      <xdr:nvCxnSpPr>
        <xdr:cNvPr id="100" name="直線コネクタ 99">
          <a:extLst>
            <a:ext uri="{FF2B5EF4-FFF2-40B4-BE49-F238E27FC236}">
              <a16:creationId xmlns:a16="http://schemas.microsoft.com/office/drawing/2014/main" id="{4A4AE29D-BCA1-4DE1-9ED8-B76236807270}"/>
            </a:ext>
          </a:extLst>
        </xdr:cNvPr>
        <xdr:cNvCxnSpPr/>
      </xdr:nvCxnSpPr>
      <xdr:spPr>
        <a:xfrm>
          <a:off x="1765300" y="5653133"/>
          <a:ext cx="762000" cy="49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15710</xdr:rowOff>
    </xdr:from>
    <xdr:ext cx="405111" cy="259045"/>
    <xdr:sp macro="" textlink="">
      <xdr:nvSpPr>
        <xdr:cNvPr id="101" name="n_1aveValue有形固定資産減価償却率">
          <a:extLst>
            <a:ext uri="{FF2B5EF4-FFF2-40B4-BE49-F238E27FC236}">
              <a16:creationId xmlns:a16="http://schemas.microsoft.com/office/drawing/2014/main" id="{2C2C7FE0-2E14-4C18-8FDF-D4F4F4FE92BF}"/>
            </a:ext>
          </a:extLst>
        </xdr:cNvPr>
        <xdr:cNvSpPr txBox="1"/>
      </xdr:nvSpPr>
      <xdr:spPr>
        <a:xfrm>
          <a:off x="3836044" y="6102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116222</xdr:rowOff>
    </xdr:from>
    <xdr:ext cx="405111" cy="259045"/>
    <xdr:sp macro="" textlink="">
      <xdr:nvSpPr>
        <xdr:cNvPr id="102" name="n_2aveValue有形固定資産減価償却率">
          <a:extLst>
            <a:ext uri="{FF2B5EF4-FFF2-40B4-BE49-F238E27FC236}">
              <a16:creationId xmlns:a16="http://schemas.microsoft.com/office/drawing/2014/main" id="{D1CFD144-F8F8-4B96-AFC1-65255A4CAB84}"/>
            </a:ext>
          </a:extLst>
        </xdr:cNvPr>
        <xdr:cNvSpPr txBox="1"/>
      </xdr:nvSpPr>
      <xdr:spPr>
        <a:xfrm>
          <a:off x="3086744" y="6031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73042</xdr:rowOff>
    </xdr:from>
    <xdr:ext cx="405111" cy="259045"/>
    <xdr:sp macro="" textlink="">
      <xdr:nvSpPr>
        <xdr:cNvPr id="103" name="n_3aveValue有形固定資産減価償却率">
          <a:extLst>
            <a:ext uri="{FF2B5EF4-FFF2-40B4-BE49-F238E27FC236}">
              <a16:creationId xmlns:a16="http://schemas.microsoft.com/office/drawing/2014/main" id="{142F767D-436A-4669-B6C0-8ECB8732F767}"/>
            </a:ext>
          </a:extLst>
        </xdr:cNvPr>
        <xdr:cNvSpPr txBox="1"/>
      </xdr:nvSpPr>
      <xdr:spPr>
        <a:xfrm>
          <a:off x="2324744" y="598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36030</xdr:rowOff>
    </xdr:from>
    <xdr:ext cx="405111" cy="259045"/>
    <xdr:sp macro="" textlink="">
      <xdr:nvSpPr>
        <xdr:cNvPr id="104" name="n_4aveValue有形固定資産減価償却率">
          <a:extLst>
            <a:ext uri="{FF2B5EF4-FFF2-40B4-BE49-F238E27FC236}">
              <a16:creationId xmlns:a16="http://schemas.microsoft.com/office/drawing/2014/main" id="{23C4C221-B073-4B31-B090-375B800DA544}"/>
            </a:ext>
          </a:extLst>
        </xdr:cNvPr>
        <xdr:cNvSpPr txBox="1"/>
      </xdr:nvSpPr>
      <xdr:spPr>
        <a:xfrm>
          <a:off x="1562744" y="5951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75582</xdr:rowOff>
    </xdr:from>
    <xdr:ext cx="405111" cy="259045"/>
    <xdr:sp macro="" textlink="">
      <xdr:nvSpPr>
        <xdr:cNvPr id="105" name="n_1mainValue有形固定資産減価償却率">
          <a:extLst>
            <a:ext uri="{FF2B5EF4-FFF2-40B4-BE49-F238E27FC236}">
              <a16:creationId xmlns:a16="http://schemas.microsoft.com/office/drawing/2014/main" id="{E3E67201-9FF8-41A9-90C6-FF65D3A11AF9}"/>
            </a:ext>
          </a:extLst>
        </xdr:cNvPr>
        <xdr:cNvSpPr txBox="1"/>
      </xdr:nvSpPr>
      <xdr:spPr>
        <a:xfrm>
          <a:off x="3836044" y="5476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78666</xdr:rowOff>
    </xdr:from>
    <xdr:ext cx="405111" cy="259045"/>
    <xdr:sp macro="" textlink="">
      <xdr:nvSpPr>
        <xdr:cNvPr id="106" name="n_2mainValue有形固定資産減価償却率">
          <a:extLst>
            <a:ext uri="{FF2B5EF4-FFF2-40B4-BE49-F238E27FC236}">
              <a16:creationId xmlns:a16="http://schemas.microsoft.com/office/drawing/2014/main" id="{4696E807-88B7-4828-A807-B0CA900AFA1E}"/>
            </a:ext>
          </a:extLst>
        </xdr:cNvPr>
        <xdr:cNvSpPr txBox="1"/>
      </xdr:nvSpPr>
      <xdr:spPr>
        <a:xfrm>
          <a:off x="3086744" y="5479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26233</xdr:rowOff>
    </xdr:from>
    <xdr:ext cx="405111" cy="259045"/>
    <xdr:sp macro="" textlink="">
      <xdr:nvSpPr>
        <xdr:cNvPr id="107" name="n_3mainValue有形固定資産減価償却率">
          <a:extLst>
            <a:ext uri="{FF2B5EF4-FFF2-40B4-BE49-F238E27FC236}">
              <a16:creationId xmlns:a16="http://schemas.microsoft.com/office/drawing/2014/main" id="{FDD117C1-B9AF-4C0A-AD4E-86CAD1C84D6A}"/>
            </a:ext>
          </a:extLst>
        </xdr:cNvPr>
        <xdr:cNvSpPr txBox="1"/>
      </xdr:nvSpPr>
      <xdr:spPr>
        <a:xfrm>
          <a:off x="2324744" y="5426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148335</xdr:rowOff>
    </xdr:from>
    <xdr:ext cx="405111" cy="259045"/>
    <xdr:sp macro="" textlink="">
      <xdr:nvSpPr>
        <xdr:cNvPr id="108" name="n_4mainValue有形固定資産減価償却率">
          <a:extLst>
            <a:ext uri="{FF2B5EF4-FFF2-40B4-BE49-F238E27FC236}">
              <a16:creationId xmlns:a16="http://schemas.microsoft.com/office/drawing/2014/main" id="{642E6F09-C67E-4823-BB9D-4BAF543E64A8}"/>
            </a:ext>
          </a:extLst>
        </xdr:cNvPr>
        <xdr:cNvSpPr txBox="1"/>
      </xdr:nvSpPr>
      <xdr:spPr>
        <a:xfrm>
          <a:off x="1562744" y="53775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524EABF0-B20C-45A7-827A-58C19EF8468B}"/>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3F45397B-5982-4C76-BB57-1DE3448BE8D5}"/>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703DCE0F-7467-4DE9-9AE8-86A0CDE2F6DF}"/>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[ 312.7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AD506EA9-1455-4D39-9CB1-19A052AA27D7}"/>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A4751201-84BF-461B-9974-F5DE2A0AFB22}"/>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F2A27623-D677-4603-93DA-8BE3F4FFF173}"/>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FCCEE5D7-82DA-4C2F-86AB-9CB6AE31B3E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4FDFDFEE-F90B-4721-AC8D-9FBB54FFAB73}"/>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15C0B8FD-D456-46E1-9502-D82A7787E90C}"/>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FE686832-BF65-4DD1-9FED-B1B0C8A3B269}"/>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04FE806B-542B-4C11-9A26-92D32F9D8D17}"/>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8F10B673-96EB-47BA-A691-8AFA1A96CA5D}"/>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C6142743-6967-42A9-928A-3D7D968353B9}"/>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債務償還比率は類似団体平均を上回っているが、</a:t>
          </a:r>
          <a:r>
            <a:rPr kumimoji="1" lang="en-US" altLang="ja-JP" sz="1100">
              <a:solidFill>
                <a:schemeClr val="dk1"/>
              </a:solidFill>
              <a:effectLst/>
              <a:latin typeface="+mn-lt"/>
              <a:ea typeface="+mn-ea"/>
              <a:cs typeface="+mn-cs"/>
            </a:rPr>
            <a:t>H30</a:t>
          </a:r>
          <a:r>
            <a:rPr kumimoji="1" lang="ja-JP" altLang="ja-JP" sz="1100">
              <a:solidFill>
                <a:schemeClr val="dk1"/>
              </a:solidFill>
              <a:effectLst/>
              <a:latin typeface="+mn-lt"/>
              <a:ea typeface="+mn-ea"/>
              <a:cs typeface="+mn-cs"/>
            </a:rPr>
            <a:t>年度</a:t>
          </a:r>
          <a:r>
            <a:rPr kumimoji="1" lang="ja-JP" altLang="en-US" sz="1100">
              <a:solidFill>
                <a:schemeClr val="dk1"/>
              </a:solidFill>
              <a:effectLst/>
              <a:latin typeface="+mn-lt"/>
              <a:ea typeface="+mn-ea"/>
              <a:cs typeface="+mn-cs"/>
            </a:rPr>
            <a:t>の</a:t>
          </a:r>
          <a:r>
            <a:rPr kumimoji="1" lang="en-US" altLang="ja-JP" sz="1100">
              <a:solidFill>
                <a:schemeClr val="dk1"/>
              </a:solidFill>
              <a:effectLst/>
              <a:latin typeface="+mn-lt"/>
              <a:ea typeface="+mn-ea"/>
              <a:cs typeface="+mn-cs"/>
            </a:rPr>
            <a:t>521.2</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をピークに減少傾向である。地方債残高は減少していく見込みであるが、税等歳入増加もあまり見込めないため、引き続き将来負担額を膨らませないよう取り組んでいく。</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C25BE503-E220-4DB2-8F39-24ABD7448BA2}"/>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6E2E112E-A85C-4065-B45B-2BA56DA8D9AC}"/>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EF7154B1-E8AF-46A7-99C9-E55529E08133}"/>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5" name="直線コネクタ 124">
          <a:extLst>
            <a:ext uri="{FF2B5EF4-FFF2-40B4-BE49-F238E27FC236}">
              <a16:creationId xmlns:a16="http://schemas.microsoft.com/office/drawing/2014/main" id="{E800F71C-9E89-4937-BF6F-0CCD58A0166B}"/>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6" name="テキスト ボックス 125">
          <a:extLst>
            <a:ext uri="{FF2B5EF4-FFF2-40B4-BE49-F238E27FC236}">
              <a16:creationId xmlns:a16="http://schemas.microsoft.com/office/drawing/2014/main" id="{21801FFB-636A-4F1C-ACDB-45709734D9AB}"/>
            </a:ext>
          </a:extLst>
        </xdr:cNvPr>
        <xdr:cNvSpPr txBox="1"/>
      </xdr:nvSpPr>
      <xdr:spPr>
        <a:xfrm>
          <a:off x="10828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7" name="直線コネクタ 126">
          <a:extLst>
            <a:ext uri="{FF2B5EF4-FFF2-40B4-BE49-F238E27FC236}">
              <a16:creationId xmlns:a16="http://schemas.microsoft.com/office/drawing/2014/main" id="{385E9F0A-67D1-4FB8-BB89-0AD92A99F821}"/>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8" name="テキスト ボックス 127">
          <a:extLst>
            <a:ext uri="{FF2B5EF4-FFF2-40B4-BE49-F238E27FC236}">
              <a16:creationId xmlns:a16="http://schemas.microsoft.com/office/drawing/2014/main" id="{BE1EDD17-9E03-47C9-A76B-8553B174CEE6}"/>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a:extLst>
            <a:ext uri="{FF2B5EF4-FFF2-40B4-BE49-F238E27FC236}">
              <a16:creationId xmlns:a16="http://schemas.microsoft.com/office/drawing/2014/main" id="{14A80E3E-C8C3-4F71-8803-A615B0E4CD2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0" name="テキスト ボックス 129">
          <a:extLst>
            <a:ext uri="{FF2B5EF4-FFF2-40B4-BE49-F238E27FC236}">
              <a16:creationId xmlns:a16="http://schemas.microsoft.com/office/drawing/2014/main" id="{A0CFA2D4-9180-4225-B142-3FD7AC30799A}"/>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1" name="直線コネクタ 130">
          <a:extLst>
            <a:ext uri="{FF2B5EF4-FFF2-40B4-BE49-F238E27FC236}">
              <a16:creationId xmlns:a16="http://schemas.microsoft.com/office/drawing/2014/main" id="{97F41E2D-3458-4B84-80D1-9935163B0979}"/>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2" name="テキスト ボックス 131">
          <a:extLst>
            <a:ext uri="{FF2B5EF4-FFF2-40B4-BE49-F238E27FC236}">
              <a16:creationId xmlns:a16="http://schemas.microsoft.com/office/drawing/2014/main" id="{E5FBC7CC-C5B9-43DB-A053-D965F2F57F58}"/>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3" name="直線コネクタ 132">
          <a:extLst>
            <a:ext uri="{FF2B5EF4-FFF2-40B4-BE49-F238E27FC236}">
              <a16:creationId xmlns:a16="http://schemas.microsoft.com/office/drawing/2014/main" id="{448B413E-3BED-4D6C-8DFD-D35ED47547F4}"/>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4" name="テキスト ボックス 133">
          <a:extLst>
            <a:ext uri="{FF2B5EF4-FFF2-40B4-BE49-F238E27FC236}">
              <a16:creationId xmlns:a16="http://schemas.microsoft.com/office/drawing/2014/main" id="{94AA5FCB-B86A-405B-8CA0-5CF9AB13FBE6}"/>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77715D34-C68A-44C5-9EC2-58BBE353B217}"/>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87234D4E-A584-4B39-8DC2-04008CCB13AA}"/>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100425</xdr:rowOff>
    </xdr:to>
    <xdr:cxnSp macro="">
      <xdr:nvCxnSpPr>
        <xdr:cNvPr id="137" name="直線コネクタ 136">
          <a:extLst>
            <a:ext uri="{FF2B5EF4-FFF2-40B4-BE49-F238E27FC236}">
              <a16:creationId xmlns:a16="http://schemas.microsoft.com/office/drawing/2014/main" id="{31057911-26E4-4220-A7ED-5A1DB9AA05EB}"/>
            </a:ext>
          </a:extLst>
        </xdr:cNvPr>
        <xdr:cNvCxnSpPr/>
      </xdr:nvCxnSpPr>
      <xdr:spPr>
        <a:xfrm flipV="1">
          <a:off x="14793595" y="5312833"/>
          <a:ext cx="1269" cy="1388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104252</xdr:rowOff>
    </xdr:from>
    <xdr:ext cx="469744" cy="259045"/>
    <xdr:sp macro="" textlink="">
      <xdr:nvSpPr>
        <xdr:cNvPr id="138" name="債務償還比率最小値テキスト">
          <a:extLst>
            <a:ext uri="{FF2B5EF4-FFF2-40B4-BE49-F238E27FC236}">
              <a16:creationId xmlns:a16="http://schemas.microsoft.com/office/drawing/2014/main" id="{434D144C-2713-40F0-B78E-2A5A4E38DD84}"/>
            </a:ext>
          </a:extLst>
        </xdr:cNvPr>
        <xdr:cNvSpPr txBox="1"/>
      </xdr:nvSpPr>
      <xdr:spPr>
        <a:xfrm>
          <a:off x="14846300" y="6705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100425</xdr:rowOff>
    </xdr:from>
    <xdr:to>
      <xdr:col>76</xdr:col>
      <xdr:colOff>111125</xdr:colOff>
      <xdr:row>34</xdr:row>
      <xdr:rowOff>100425</xdr:rowOff>
    </xdr:to>
    <xdr:cxnSp macro="">
      <xdr:nvCxnSpPr>
        <xdr:cNvPr id="139" name="直線コネクタ 138">
          <a:extLst>
            <a:ext uri="{FF2B5EF4-FFF2-40B4-BE49-F238E27FC236}">
              <a16:creationId xmlns:a16="http://schemas.microsoft.com/office/drawing/2014/main" id="{28B9010D-62DD-4736-9F52-A39A0B455516}"/>
            </a:ext>
          </a:extLst>
        </xdr:cNvPr>
        <xdr:cNvCxnSpPr/>
      </xdr:nvCxnSpPr>
      <xdr:spPr>
        <a:xfrm>
          <a:off x="14706600" y="6701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0" name="債務償還比率最大値テキスト">
          <a:extLst>
            <a:ext uri="{FF2B5EF4-FFF2-40B4-BE49-F238E27FC236}">
              <a16:creationId xmlns:a16="http://schemas.microsoft.com/office/drawing/2014/main" id="{356C21DC-4379-4F7B-ABE0-C2C4ACC14343}"/>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1" name="直線コネクタ 140">
          <a:extLst>
            <a:ext uri="{FF2B5EF4-FFF2-40B4-BE49-F238E27FC236}">
              <a16:creationId xmlns:a16="http://schemas.microsoft.com/office/drawing/2014/main" id="{C3B2E88A-030E-469E-B8C8-7269CC776A2E}"/>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88092</xdr:rowOff>
    </xdr:from>
    <xdr:ext cx="469744" cy="259045"/>
    <xdr:sp macro="" textlink="">
      <xdr:nvSpPr>
        <xdr:cNvPr id="142" name="債務償還比率平均値テキスト">
          <a:extLst>
            <a:ext uri="{FF2B5EF4-FFF2-40B4-BE49-F238E27FC236}">
              <a16:creationId xmlns:a16="http://schemas.microsoft.com/office/drawing/2014/main" id="{19185CC9-EBBC-486E-9B92-F3572F6C87C8}"/>
            </a:ext>
          </a:extLst>
        </xdr:cNvPr>
        <xdr:cNvSpPr txBox="1"/>
      </xdr:nvSpPr>
      <xdr:spPr>
        <a:xfrm>
          <a:off x="14846300" y="54887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65215</xdr:rowOff>
    </xdr:from>
    <xdr:to>
      <xdr:col>76</xdr:col>
      <xdr:colOff>73025</xdr:colOff>
      <xdr:row>28</xdr:row>
      <xdr:rowOff>166815</xdr:rowOff>
    </xdr:to>
    <xdr:sp macro="" textlink="">
      <xdr:nvSpPr>
        <xdr:cNvPr id="143" name="フローチャート: 判断 142">
          <a:extLst>
            <a:ext uri="{FF2B5EF4-FFF2-40B4-BE49-F238E27FC236}">
              <a16:creationId xmlns:a16="http://schemas.microsoft.com/office/drawing/2014/main" id="{FADE7AC3-B55D-4F9E-8ADB-F4C6A13958E6}"/>
            </a:ext>
          </a:extLst>
        </xdr:cNvPr>
        <xdr:cNvSpPr/>
      </xdr:nvSpPr>
      <xdr:spPr>
        <a:xfrm>
          <a:off x="14744700" y="5637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56759</xdr:rowOff>
    </xdr:from>
    <xdr:to>
      <xdr:col>72</xdr:col>
      <xdr:colOff>123825</xdr:colOff>
      <xdr:row>28</xdr:row>
      <xdr:rowOff>158359</xdr:rowOff>
    </xdr:to>
    <xdr:sp macro="" textlink="">
      <xdr:nvSpPr>
        <xdr:cNvPr id="144" name="フローチャート: 判断 143">
          <a:extLst>
            <a:ext uri="{FF2B5EF4-FFF2-40B4-BE49-F238E27FC236}">
              <a16:creationId xmlns:a16="http://schemas.microsoft.com/office/drawing/2014/main" id="{F8502C53-74CE-4896-8B89-787095D17F75}"/>
            </a:ext>
          </a:extLst>
        </xdr:cNvPr>
        <xdr:cNvSpPr/>
      </xdr:nvSpPr>
      <xdr:spPr>
        <a:xfrm>
          <a:off x="14033500" y="5628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49922</xdr:rowOff>
    </xdr:from>
    <xdr:to>
      <xdr:col>68</xdr:col>
      <xdr:colOff>123825</xdr:colOff>
      <xdr:row>28</xdr:row>
      <xdr:rowOff>151522</xdr:rowOff>
    </xdr:to>
    <xdr:sp macro="" textlink="">
      <xdr:nvSpPr>
        <xdr:cNvPr id="145" name="フローチャート: 判断 144">
          <a:extLst>
            <a:ext uri="{FF2B5EF4-FFF2-40B4-BE49-F238E27FC236}">
              <a16:creationId xmlns:a16="http://schemas.microsoft.com/office/drawing/2014/main" id="{86D4E413-483C-4269-AC6D-CBD85351AD09}"/>
            </a:ext>
          </a:extLst>
        </xdr:cNvPr>
        <xdr:cNvSpPr/>
      </xdr:nvSpPr>
      <xdr:spPr>
        <a:xfrm>
          <a:off x="13271500" y="5622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71152</xdr:rowOff>
    </xdr:from>
    <xdr:to>
      <xdr:col>64</xdr:col>
      <xdr:colOff>123825</xdr:colOff>
      <xdr:row>29</xdr:row>
      <xdr:rowOff>1302</xdr:rowOff>
    </xdr:to>
    <xdr:sp macro="" textlink="">
      <xdr:nvSpPr>
        <xdr:cNvPr id="146" name="フローチャート: 判断 145">
          <a:extLst>
            <a:ext uri="{FF2B5EF4-FFF2-40B4-BE49-F238E27FC236}">
              <a16:creationId xmlns:a16="http://schemas.microsoft.com/office/drawing/2014/main" id="{F30CBC6B-D813-439A-8823-283836964589}"/>
            </a:ext>
          </a:extLst>
        </xdr:cNvPr>
        <xdr:cNvSpPr/>
      </xdr:nvSpPr>
      <xdr:spPr>
        <a:xfrm>
          <a:off x="12509500" y="5643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40217</xdr:rowOff>
    </xdr:from>
    <xdr:to>
      <xdr:col>60</xdr:col>
      <xdr:colOff>123825</xdr:colOff>
      <xdr:row>29</xdr:row>
      <xdr:rowOff>141817</xdr:rowOff>
    </xdr:to>
    <xdr:sp macro="" textlink="">
      <xdr:nvSpPr>
        <xdr:cNvPr id="147" name="フローチャート: 判断 146">
          <a:extLst>
            <a:ext uri="{FF2B5EF4-FFF2-40B4-BE49-F238E27FC236}">
              <a16:creationId xmlns:a16="http://schemas.microsoft.com/office/drawing/2014/main" id="{3D75B339-4C98-434C-8573-D6A34B07433E}"/>
            </a:ext>
          </a:extLst>
        </xdr:cNvPr>
        <xdr:cNvSpPr/>
      </xdr:nvSpPr>
      <xdr:spPr>
        <a:xfrm>
          <a:off x="11747500" y="5783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2F4E5880-4CDD-4A04-895C-C74685D0AB93}"/>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E417CB2E-8F14-4338-A51D-0AC473B348B7}"/>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29449304-FE9B-41F5-B686-0E4E7AD060B9}"/>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B0004094-566D-4B16-BABB-A04B7B37ED5B}"/>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45082BA1-D271-4E8C-A957-D2BB1581638D}"/>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81058</xdr:rowOff>
    </xdr:from>
    <xdr:to>
      <xdr:col>76</xdr:col>
      <xdr:colOff>73025</xdr:colOff>
      <xdr:row>30</xdr:row>
      <xdr:rowOff>11208</xdr:rowOff>
    </xdr:to>
    <xdr:sp macro="" textlink="">
      <xdr:nvSpPr>
        <xdr:cNvPr id="153" name="楕円 152">
          <a:extLst>
            <a:ext uri="{FF2B5EF4-FFF2-40B4-BE49-F238E27FC236}">
              <a16:creationId xmlns:a16="http://schemas.microsoft.com/office/drawing/2014/main" id="{4471BB43-7899-403C-9BE2-0678207F6B07}"/>
            </a:ext>
          </a:extLst>
        </xdr:cNvPr>
        <xdr:cNvSpPr/>
      </xdr:nvSpPr>
      <xdr:spPr>
        <a:xfrm>
          <a:off x="14744700" y="582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59485</xdr:rowOff>
    </xdr:from>
    <xdr:ext cx="469744" cy="259045"/>
    <xdr:sp macro="" textlink="">
      <xdr:nvSpPr>
        <xdr:cNvPr id="154" name="債務償還比率該当値テキスト">
          <a:extLst>
            <a:ext uri="{FF2B5EF4-FFF2-40B4-BE49-F238E27FC236}">
              <a16:creationId xmlns:a16="http://schemas.microsoft.com/office/drawing/2014/main" id="{767437D2-D686-49E6-BA37-CB83A0C60D61}"/>
            </a:ext>
          </a:extLst>
        </xdr:cNvPr>
        <xdr:cNvSpPr txBox="1"/>
      </xdr:nvSpPr>
      <xdr:spPr>
        <a:xfrm>
          <a:off x="14846300" y="5803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92213</xdr:rowOff>
    </xdr:from>
    <xdr:to>
      <xdr:col>72</xdr:col>
      <xdr:colOff>123825</xdr:colOff>
      <xdr:row>30</xdr:row>
      <xdr:rowOff>22363</xdr:rowOff>
    </xdr:to>
    <xdr:sp macro="" textlink="">
      <xdr:nvSpPr>
        <xdr:cNvPr id="155" name="楕円 154">
          <a:extLst>
            <a:ext uri="{FF2B5EF4-FFF2-40B4-BE49-F238E27FC236}">
              <a16:creationId xmlns:a16="http://schemas.microsoft.com/office/drawing/2014/main" id="{3523D608-91BC-4B2C-B173-339C6004A0DB}"/>
            </a:ext>
          </a:extLst>
        </xdr:cNvPr>
        <xdr:cNvSpPr/>
      </xdr:nvSpPr>
      <xdr:spPr>
        <a:xfrm>
          <a:off x="14033500" y="5835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131858</xdr:rowOff>
    </xdr:from>
    <xdr:to>
      <xdr:col>76</xdr:col>
      <xdr:colOff>22225</xdr:colOff>
      <xdr:row>29</xdr:row>
      <xdr:rowOff>143013</xdr:rowOff>
    </xdr:to>
    <xdr:cxnSp macro="">
      <xdr:nvCxnSpPr>
        <xdr:cNvPr id="156" name="直線コネクタ 155">
          <a:extLst>
            <a:ext uri="{FF2B5EF4-FFF2-40B4-BE49-F238E27FC236}">
              <a16:creationId xmlns:a16="http://schemas.microsoft.com/office/drawing/2014/main" id="{9F2F1C98-3353-4337-84B7-41783BA2CBA4}"/>
            </a:ext>
          </a:extLst>
        </xdr:cNvPr>
        <xdr:cNvCxnSpPr/>
      </xdr:nvCxnSpPr>
      <xdr:spPr>
        <a:xfrm flipV="1">
          <a:off x="14084300" y="5875433"/>
          <a:ext cx="711200" cy="11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88614</xdr:rowOff>
    </xdr:from>
    <xdr:to>
      <xdr:col>68</xdr:col>
      <xdr:colOff>123825</xdr:colOff>
      <xdr:row>30</xdr:row>
      <xdr:rowOff>18764</xdr:rowOff>
    </xdr:to>
    <xdr:sp macro="" textlink="">
      <xdr:nvSpPr>
        <xdr:cNvPr id="157" name="楕円 156">
          <a:extLst>
            <a:ext uri="{FF2B5EF4-FFF2-40B4-BE49-F238E27FC236}">
              <a16:creationId xmlns:a16="http://schemas.microsoft.com/office/drawing/2014/main" id="{EA99577B-8DE7-4416-AC6E-1D2EBC2F3A86}"/>
            </a:ext>
          </a:extLst>
        </xdr:cNvPr>
        <xdr:cNvSpPr/>
      </xdr:nvSpPr>
      <xdr:spPr>
        <a:xfrm>
          <a:off x="13271500" y="5832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139414</xdr:rowOff>
    </xdr:from>
    <xdr:to>
      <xdr:col>72</xdr:col>
      <xdr:colOff>73025</xdr:colOff>
      <xdr:row>29</xdr:row>
      <xdr:rowOff>143013</xdr:rowOff>
    </xdr:to>
    <xdr:cxnSp macro="">
      <xdr:nvCxnSpPr>
        <xdr:cNvPr id="158" name="直線コネクタ 157">
          <a:extLst>
            <a:ext uri="{FF2B5EF4-FFF2-40B4-BE49-F238E27FC236}">
              <a16:creationId xmlns:a16="http://schemas.microsoft.com/office/drawing/2014/main" id="{E14CACDF-1734-41EA-AEF1-BD9C7945C7EE}"/>
            </a:ext>
          </a:extLst>
        </xdr:cNvPr>
        <xdr:cNvCxnSpPr/>
      </xdr:nvCxnSpPr>
      <xdr:spPr>
        <a:xfrm>
          <a:off x="13322300" y="5882989"/>
          <a:ext cx="762000" cy="3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116681</xdr:rowOff>
    </xdr:from>
    <xdr:to>
      <xdr:col>64</xdr:col>
      <xdr:colOff>123825</xdr:colOff>
      <xdr:row>30</xdr:row>
      <xdr:rowOff>46831</xdr:rowOff>
    </xdr:to>
    <xdr:sp macro="" textlink="">
      <xdr:nvSpPr>
        <xdr:cNvPr id="159" name="楕円 158">
          <a:extLst>
            <a:ext uri="{FF2B5EF4-FFF2-40B4-BE49-F238E27FC236}">
              <a16:creationId xmlns:a16="http://schemas.microsoft.com/office/drawing/2014/main" id="{C741C572-17FA-4EA2-8E7A-154C8D1A7E3E}"/>
            </a:ext>
          </a:extLst>
        </xdr:cNvPr>
        <xdr:cNvSpPr/>
      </xdr:nvSpPr>
      <xdr:spPr>
        <a:xfrm>
          <a:off x="12509500" y="5860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139414</xdr:rowOff>
    </xdr:from>
    <xdr:to>
      <xdr:col>68</xdr:col>
      <xdr:colOff>73025</xdr:colOff>
      <xdr:row>29</xdr:row>
      <xdr:rowOff>167481</xdr:rowOff>
    </xdr:to>
    <xdr:cxnSp macro="">
      <xdr:nvCxnSpPr>
        <xdr:cNvPr id="160" name="直線コネクタ 159">
          <a:extLst>
            <a:ext uri="{FF2B5EF4-FFF2-40B4-BE49-F238E27FC236}">
              <a16:creationId xmlns:a16="http://schemas.microsoft.com/office/drawing/2014/main" id="{65537A6A-3F43-4C00-83A8-88E842E3A95C}"/>
            </a:ext>
          </a:extLst>
        </xdr:cNvPr>
        <xdr:cNvCxnSpPr/>
      </xdr:nvCxnSpPr>
      <xdr:spPr>
        <a:xfrm flipV="1">
          <a:off x="12560300" y="5882989"/>
          <a:ext cx="762000" cy="28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133784</xdr:rowOff>
    </xdr:from>
    <xdr:to>
      <xdr:col>60</xdr:col>
      <xdr:colOff>123825</xdr:colOff>
      <xdr:row>31</xdr:row>
      <xdr:rowOff>63934</xdr:rowOff>
    </xdr:to>
    <xdr:sp macro="" textlink="">
      <xdr:nvSpPr>
        <xdr:cNvPr id="161" name="楕円 160">
          <a:extLst>
            <a:ext uri="{FF2B5EF4-FFF2-40B4-BE49-F238E27FC236}">
              <a16:creationId xmlns:a16="http://schemas.microsoft.com/office/drawing/2014/main" id="{ED7B0AE7-8206-4973-85E0-EF3EACDB474B}"/>
            </a:ext>
          </a:extLst>
        </xdr:cNvPr>
        <xdr:cNvSpPr/>
      </xdr:nvSpPr>
      <xdr:spPr>
        <a:xfrm>
          <a:off x="11747500" y="6048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167481</xdr:rowOff>
    </xdr:from>
    <xdr:to>
      <xdr:col>64</xdr:col>
      <xdr:colOff>73025</xdr:colOff>
      <xdr:row>31</xdr:row>
      <xdr:rowOff>13134</xdr:rowOff>
    </xdr:to>
    <xdr:cxnSp macro="">
      <xdr:nvCxnSpPr>
        <xdr:cNvPr id="162" name="直線コネクタ 161">
          <a:extLst>
            <a:ext uri="{FF2B5EF4-FFF2-40B4-BE49-F238E27FC236}">
              <a16:creationId xmlns:a16="http://schemas.microsoft.com/office/drawing/2014/main" id="{085323E0-3A37-4E92-AB38-B14687646A46}"/>
            </a:ext>
          </a:extLst>
        </xdr:cNvPr>
        <xdr:cNvCxnSpPr/>
      </xdr:nvCxnSpPr>
      <xdr:spPr>
        <a:xfrm flipV="1">
          <a:off x="11798300" y="5911056"/>
          <a:ext cx="762000" cy="188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3436</xdr:rowOff>
    </xdr:from>
    <xdr:ext cx="469744" cy="259045"/>
    <xdr:sp macro="" textlink="">
      <xdr:nvSpPr>
        <xdr:cNvPr id="163" name="n_1aveValue債務償還比率">
          <a:extLst>
            <a:ext uri="{FF2B5EF4-FFF2-40B4-BE49-F238E27FC236}">
              <a16:creationId xmlns:a16="http://schemas.microsoft.com/office/drawing/2014/main" id="{FA48F3F6-DC6E-42D2-B373-09C54AE86906}"/>
            </a:ext>
          </a:extLst>
        </xdr:cNvPr>
        <xdr:cNvSpPr txBox="1"/>
      </xdr:nvSpPr>
      <xdr:spPr>
        <a:xfrm>
          <a:off x="13836727" y="5404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168049</xdr:rowOff>
    </xdr:from>
    <xdr:ext cx="469744" cy="259045"/>
    <xdr:sp macro="" textlink="">
      <xdr:nvSpPr>
        <xdr:cNvPr id="164" name="n_2aveValue債務償還比率">
          <a:extLst>
            <a:ext uri="{FF2B5EF4-FFF2-40B4-BE49-F238E27FC236}">
              <a16:creationId xmlns:a16="http://schemas.microsoft.com/office/drawing/2014/main" id="{81FF5FBB-CF1A-4645-B0AA-2658F6CBE806}"/>
            </a:ext>
          </a:extLst>
        </xdr:cNvPr>
        <xdr:cNvSpPr txBox="1"/>
      </xdr:nvSpPr>
      <xdr:spPr>
        <a:xfrm>
          <a:off x="13087427" y="5397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17829</xdr:rowOff>
    </xdr:from>
    <xdr:ext cx="469744" cy="259045"/>
    <xdr:sp macro="" textlink="">
      <xdr:nvSpPr>
        <xdr:cNvPr id="165" name="n_3aveValue債務償還比率">
          <a:extLst>
            <a:ext uri="{FF2B5EF4-FFF2-40B4-BE49-F238E27FC236}">
              <a16:creationId xmlns:a16="http://schemas.microsoft.com/office/drawing/2014/main" id="{1E04A84C-6463-46E0-A7BD-9588D925EDA8}"/>
            </a:ext>
          </a:extLst>
        </xdr:cNvPr>
        <xdr:cNvSpPr txBox="1"/>
      </xdr:nvSpPr>
      <xdr:spPr>
        <a:xfrm>
          <a:off x="12325427" y="5418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158344</xdr:rowOff>
    </xdr:from>
    <xdr:ext cx="469744" cy="259045"/>
    <xdr:sp macro="" textlink="">
      <xdr:nvSpPr>
        <xdr:cNvPr id="166" name="n_4aveValue債務償還比率">
          <a:extLst>
            <a:ext uri="{FF2B5EF4-FFF2-40B4-BE49-F238E27FC236}">
              <a16:creationId xmlns:a16="http://schemas.microsoft.com/office/drawing/2014/main" id="{3E17DDE9-A7F8-4364-B6B7-CE670F2B020E}"/>
            </a:ext>
          </a:extLst>
        </xdr:cNvPr>
        <xdr:cNvSpPr txBox="1"/>
      </xdr:nvSpPr>
      <xdr:spPr>
        <a:xfrm>
          <a:off x="11563427" y="5559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13490</xdr:rowOff>
    </xdr:from>
    <xdr:ext cx="469744" cy="259045"/>
    <xdr:sp macro="" textlink="">
      <xdr:nvSpPr>
        <xdr:cNvPr id="167" name="n_1mainValue債務償還比率">
          <a:extLst>
            <a:ext uri="{FF2B5EF4-FFF2-40B4-BE49-F238E27FC236}">
              <a16:creationId xmlns:a16="http://schemas.microsoft.com/office/drawing/2014/main" id="{791ACCD8-077C-4183-B2FB-1A11CB054966}"/>
            </a:ext>
          </a:extLst>
        </xdr:cNvPr>
        <xdr:cNvSpPr txBox="1"/>
      </xdr:nvSpPr>
      <xdr:spPr>
        <a:xfrm>
          <a:off x="13836727" y="5928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9891</xdr:rowOff>
    </xdr:from>
    <xdr:ext cx="469744" cy="259045"/>
    <xdr:sp macro="" textlink="">
      <xdr:nvSpPr>
        <xdr:cNvPr id="168" name="n_2mainValue債務償還比率">
          <a:extLst>
            <a:ext uri="{FF2B5EF4-FFF2-40B4-BE49-F238E27FC236}">
              <a16:creationId xmlns:a16="http://schemas.microsoft.com/office/drawing/2014/main" id="{BFC4B0D4-5692-4633-8FAD-4C67BA7B05FE}"/>
            </a:ext>
          </a:extLst>
        </xdr:cNvPr>
        <xdr:cNvSpPr txBox="1"/>
      </xdr:nvSpPr>
      <xdr:spPr>
        <a:xfrm>
          <a:off x="13087427" y="5924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37958</xdr:rowOff>
    </xdr:from>
    <xdr:ext cx="469744" cy="259045"/>
    <xdr:sp macro="" textlink="">
      <xdr:nvSpPr>
        <xdr:cNvPr id="169" name="n_3mainValue債務償還比率">
          <a:extLst>
            <a:ext uri="{FF2B5EF4-FFF2-40B4-BE49-F238E27FC236}">
              <a16:creationId xmlns:a16="http://schemas.microsoft.com/office/drawing/2014/main" id="{A9942152-B196-4C97-B388-CCCD96399488}"/>
            </a:ext>
          </a:extLst>
        </xdr:cNvPr>
        <xdr:cNvSpPr txBox="1"/>
      </xdr:nvSpPr>
      <xdr:spPr>
        <a:xfrm>
          <a:off x="12325427" y="5952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55061</xdr:rowOff>
    </xdr:from>
    <xdr:ext cx="469744" cy="259045"/>
    <xdr:sp macro="" textlink="">
      <xdr:nvSpPr>
        <xdr:cNvPr id="170" name="n_4mainValue債務償還比率">
          <a:extLst>
            <a:ext uri="{FF2B5EF4-FFF2-40B4-BE49-F238E27FC236}">
              <a16:creationId xmlns:a16="http://schemas.microsoft.com/office/drawing/2014/main" id="{EBEC9789-2223-472B-B8E6-72AA4A0E6AD7}"/>
            </a:ext>
          </a:extLst>
        </xdr:cNvPr>
        <xdr:cNvSpPr txBox="1"/>
      </xdr:nvSpPr>
      <xdr:spPr>
        <a:xfrm>
          <a:off x="11563427" y="6141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F53D0857-E88E-4525-96D8-EDD6D4BEE6F7}"/>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DB879533-A96A-425A-AD21-F13F0BA36E3F}"/>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9B47EE82-E05E-46D5-B975-664827A1BB9F}"/>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ED0D841B-0E49-4024-9EE7-4DC664CC9563}"/>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781B1EDC-4A3D-4CAA-B3F1-7EE4744B0A7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DDABA763-E9EF-477F-8956-AB21853A0103}"/>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DD4EF45-7D48-4CF9-BDDB-39D05CB45F0F}"/>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3449095-54D0-4564-8B61-DB3870EF214E}"/>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1B57D2D-49D7-41DA-9FF5-A5FFC3CFBCD8}"/>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82F8E5D-027D-4FA2-A1D8-2BBAAFE1018A}"/>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北海道利尻富士町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4FEA88F-C88B-4160-8730-B0DAED96D94E}"/>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76FC9EF-4154-4FD7-A839-4A440DFC9E1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9D2F953-2442-4C4F-A79C-8206D55CCE2F}"/>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09BF2A0-19A2-4A75-9F4D-803F7484BD2F}"/>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C62C5CD-63B6-4A6C-A802-D4EB2E419126}"/>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DA450A2-B2A8-42FB-B381-37903703A75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2,151
2,142
105.62
6,311,286
6,185,515
125,771
2,484,986
5,746,648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2DDD19E-F602-4299-AA19-9D3E0F1AAC5A}"/>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917C226-DC9A-4493-A87E-79CCE5ED77A9}"/>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BE728C8-362A-4C09-97CA-AB04AB2D7C3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FE12D01-1E26-44C6-AB9C-0709091E8DF1}"/>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BDC14AC-B40A-4A7A-82C9-45348EB4E315}"/>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F7C9DE4F-A9A5-4F7E-9BB5-62D1D09BBA38}"/>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3BD5F30-F230-4F97-87FF-0C874FD6DD53}"/>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9B19E27-A727-40AB-847C-D6C6F121B74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CDE4136-68A3-408D-BAA7-48ED1D8C6286}"/>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033AD5F-F63F-40C0-8311-4641379D9D7C}"/>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947F721-C284-4D0C-A139-E641682EEB65}"/>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E4D36AA-F121-4F24-9BB6-F538D3B54D35}"/>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396AFBF-BCF4-4FAD-AADC-A27D67FD1D0A}"/>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87106C8-3739-424C-921A-F77561697674}"/>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EED6357-B0BB-425D-9339-F6CCC263FAA7}"/>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D3A6127-06A5-4240-88F1-B0BDCF5C0E6B}"/>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F33B66D-3504-42B1-8973-FF7009C1D2FC}"/>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6924872-2BAA-4998-B8A8-6836D08C8F53}"/>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2854729-6A3F-4B52-A0BF-10B03EA45CE6}"/>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36BBF6F-9029-4FD9-91AE-D2CB2857156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FDF2BAF-B2B9-4C02-9EA1-34BB1AA65BA9}"/>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9CD3A76-440D-4CCE-A3CA-E8C97F8A7B0E}"/>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C9EDB50-C413-4F99-A517-D341C197262D}"/>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6536EE0-CC71-47E7-AA11-CBE2EDA36E1F}"/>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7675F9D-B717-4C4C-922F-B487208358C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EAF3C40-8579-4619-8B10-ACADB89E5EE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E0210A8-B286-49EF-8E12-2B9DCA67C567}"/>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F188D29-5472-40D1-8BD5-0322A66A2B7A}"/>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7DB9AC7-B843-48C1-AB8A-415D14B16D23}"/>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4B716B72-DEAA-4E0E-9501-AAFA7F7A4ACC}"/>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EA2890D-FE54-4BF0-8362-8D0108C8C71E}"/>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16854E2-ED4C-4D74-B0ED-92DBA18DF59C}"/>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B5E0455D-3352-46F9-BD55-4DB815DA957C}"/>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E89A0048-5301-4385-A0B5-DEBA5500B902}"/>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417DE552-2E97-49CC-BD78-F7C0F55658CB}"/>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C37C57DB-A645-4673-9960-717391B0EC96}"/>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FF054A8B-2151-484B-9E24-73C15440A607}"/>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2012765-1BD5-4624-9EF8-4BA737169729}"/>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48A4B01C-301F-4358-9165-CB4BE5EC5F12}"/>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67149F15-ED10-4D06-AC44-317DC4A92147}"/>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7A9FD491-7EF7-4317-A153-28576AB51115}"/>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E0BBD692-BA29-4E57-8E36-15E5F09B2E61}"/>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C56F4F58-B562-4024-9E4F-576750F5F2E3}"/>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C6C0D1E5-CE4D-4E78-A84E-D21FA234FB2F}"/>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ED0AC19D-A7FF-4D19-B731-233CA0375A8E}"/>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a:extLst>
            <a:ext uri="{FF2B5EF4-FFF2-40B4-BE49-F238E27FC236}">
              <a16:creationId xmlns:a16="http://schemas.microsoft.com/office/drawing/2014/main" id="{C1B015B4-DA15-4353-B33C-DE5A4F34C3C1}"/>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79466</xdr:rowOff>
    </xdr:to>
    <xdr:cxnSp macro="">
      <xdr:nvCxnSpPr>
        <xdr:cNvPr id="58" name="直線コネクタ 57">
          <a:extLst>
            <a:ext uri="{FF2B5EF4-FFF2-40B4-BE49-F238E27FC236}">
              <a16:creationId xmlns:a16="http://schemas.microsoft.com/office/drawing/2014/main" id="{73BBF6F6-DA4D-4C6B-B1B4-F260AABA49D7}"/>
            </a:ext>
          </a:extLst>
        </xdr:cNvPr>
        <xdr:cNvCxnSpPr/>
      </xdr:nvCxnSpPr>
      <xdr:spPr>
        <a:xfrm flipV="1">
          <a:off x="4634865" y="5660572"/>
          <a:ext cx="0" cy="16197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83293</xdr:rowOff>
    </xdr:from>
    <xdr:ext cx="405111" cy="259045"/>
    <xdr:sp macro="" textlink="">
      <xdr:nvSpPr>
        <xdr:cNvPr id="59" name="【道路】&#10;有形固定資産減価償却率最小値テキスト">
          <a:extLst>
            <a:ext uri="{FF2B5EF4-FFF2-40B4-BE49-F238E27FC236}">
              <a16:creationId xmlns:a16="http://schemas.microsoft.com/office/drawing/2014/main" id="{A455DFBA-7FA5-43DB-BB3C-CECF06B52D6D}"/>
            </a:ext>
          </a:extLst>
        </xdr:cNvPr>
        <xdr:cNvSpPr txBox="1"/>
      </xdr:nvSpPr>
      <xdr:spPr>
        <a:xfrm>
          <a:off x="4673600" y="7284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79466</xdr:rowOff>
    </xdr:from>
    <xdr:to>
      <xdr:col>24</xdr:col>
      <xdr:colOff>152400</xdr:colOff>
      <xdr:row>42</xdr:row>
      <xdr:rowOff>79466</xdr:rowOff>
    </xdr:to>
    <xdr:cxnSp macro="">
      <xdr:nvCxnSpPr>
        <xdr:cNvPr id="60" name="直線コネクタ 59">
          <a:extLst>
            <a:ext uri="{FF2B5EF4-FFF2-40B4-BE49-F238E27FC236}">
              <a16:creationId xmlns:a16="http://schemas.microsoft.com/office/drawing/2014/main" id="{25D20CC1-381D-4E06-A52E-FC1B2129CE43}"/>
            </a:ext>
          </a:extLst>
        </xdr:cNvPr>
        <xdr:cNvCxnSpPr/>
      </xdr:nvCxnSpPr>
      <xdr:spPr>
        <a:xfrm>
          <a:off x="4546600" y="728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道路】&#10;有形固定資産減価償却率最大値テキスト">
          <a:extLst>
            <a:ext uri="{FF2B5EF4-FFF2-40B4-BE49-F238E27FC236}">
              <a16:creationId xmlns:a16="http://schemas.microsoft.com/office/drawing/2014/main" id="{01216F6B-4F1D-4D6E-8DE6-056BA89B4E71}"/>
            </a:ext>
          </a:extLst>
        </xdr:cNvPr>
        <xdr:cNvSpPr txBox="1"/>
      </xdr:nvSpPr>
      <xdr:spPr>
        <a:xfrm>
          <a:off x="4673600" y="543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A3CF1E07-44B6-4D24-801F-9631A72113CE}"/>
            </a:ext>
          </a:extLst>
        </xdr:cNvPr>
        <xdr:cNvCxnSpPr/>
      </xdr:nvCxnSpPr>
      <xdr:spPr>
        <a:xfrm>
          <a:off x="4546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39</xdr:row>
      <xdr:rowOff>67508</xdr:rowOff>
    </xdr:from>
    <xdr:ext cx="405111" cy="259045"/>
    <xdr:sp macro="" textlink="">
      <xdr:nvSpPr>
        <xdr:cNvPr id="63" name="【道路】&#10;有形固定資産減価償却率平均値テキスト">
          <a:extLst>
            <a:ext uri="{FF2B5EF4-FFF2-40B4-BE49-F238E27FC236}">
              <a16:creationId xmlns:a16="http://schemas.microsoft.com/office/drawing/2014/main" id="{3187685E-F157-464C-8321-FEA02B87141C}"/>
            </a:ext>
          </a:extLst>
        </xdr:cNvPr>
        <xdr:cNvSpPr txBox="1"/>
      </xdr:nvSpPr>
      <xdr:spPr>
        <a:xfrm>
          <a:off x="4673600" y="67540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89081</xdr:rowOff>
    </xdr:from>
    <xdr:to>
      <xdr:col>24</xdr:col>
      <xdr:colOff>114300</xdr:colOff>
      <xdr:row>40</xdr:row>
      <xdr:rowOff>19231</xdr:rowOff>
    </xdr:to>
    <xdr:sp macro="" textlink="">
      <xdr:nvSpPr>
        <xdr:cNvPr id="64" name="フローチャート: 判断 63">
          <a:extLst>
            <a:ext uri="{FF2B5EF4-FFF2-40B4-BE49-F238E27FC236}">
              <a16:creationId xmlns:a16="http://schemas.microsoft.com/office/drawing/2014/main" id="{31F77C74-0882-4DA4-B953-6A2B66FC4E93}"/>
            </a:ext>
          </a:extLst>
        </xdr:cNvPr>
        <xdr:cNvSpPr/>
      </xdr:nvSpPr>
      <xdr:spPr>
        <a:xfrm>
          <a:off x="4584700" y="6775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39</xdr:row>
      <xdr:rowOff>69487</xdr:rowOff>
    </xdr:from>
    <xdr:to>
      <xdr:col>20</xdr:col>
      <xdr:colOff>38100</xdr:colOff>
      <xdr:row>39</xdr:row>
      <xdr:rowOff>171087</xdr:rowOff>
    </xdr:to>
    <xdr:sp macro="" textlink="">
      <xdr:nvSpPr>
        <xdr:cNvPr id="65" name="フローチャート: 判断 64">
          <a:extLst>
            <a:ext uri="{FF2B5EF4-FFF2-40B4-BE49-F238E27FC236}">
              <a16:creationId xmlns:a16="http://schemas.microsoft.com/office/drawing/2014/main" id="{64A0075E-962C-4667-9F09-C19282FF3E42}"/>
            </a:ext>
          </a:extLst>
        </xdr:cNvPr>
        <xdr:cNvSpPr/>
      </xdr:nvSpPr>
      <xdr:spPr>
        <a:xfrm>
          <a:off x="3746500" y="6756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39</xdr:row>
      <xdr:rowOff>9072</xdr:rowOff>
    </xdr:from>
    <xdr:to>
      <xdr:col>15</xdr:col>
      <xdr:colOff>101600</xdr:colOff>
      <xdr:row>39</xdr:row>
      <xdr:rowOff>110672</xdr:rowOff>
    </xdr:to>
    <xdr:sp macro="" textlink="">
      <xdr:nvSpPr>
        <xdr:cNvPr id="66" name="フローチャート: 判断 65">
          <a:extLst>
            <a:ext uri="{FF2B5EF4-FFF2-40B4-BE49-F238E27FC236}">
              <a16:creationId xmlns:a16="http://schemas.microsoft.com/office/drawing/2014/main" id="{1862B242-4376-430B-A8C3-0F4357F6859D}"/>
            </a:ext>
          </a:extLst>
        </xdr:cNvPr>
        <xdr:cNvSpPr/>
      </xdr:nvSpPr>
      <xdr:spPr>
        <a:xfrm>
          <a:off x="2857500" y="6695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157662</xdr:rowOff>
    </xdr:from>
    <xdr:to>
      <xdr:col>10</xdr:col>
      <xdr:colOff>165100</xdr:colOff>
      <xdr:row>39</xdr:row>
      <xdr:rowOff>87812</xdr:rowOff>
    </xdr:to>
    <xdr:sp macro="" textlink="">
      <xdr:nvSpPr>
        <xdr:cNvPr id="67" name="フローチャート: 判断 66">
          <a:extLst>
            <a:ext uri="{FF2B5EF4-FFF2-40B4-BE49-F238E27FC236}">
              <a16:creationId xmlns:a16="http://schemas.microsoft.com/office/drawing/2014/main" id="{0DA0A5A0-2871-4444-8BAC-E72A82BAFAB3}"/>
            </a:ext>
          </a:extLst>
        </xdr:cNvPr>
        <xdr:cNvSpPr/>
      </xdr:nvSpPr>
      <xdr:spPr>
        <a:xfrm>
          <a:off x="1968500" y="667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123372</xdr:rowOff>
    </xdr:from>
    <xdr:to>
      <xdr:col>6</xdr:col>
      <xdr:colOff>38100</xdr:colOff>
      <xdr:row>39</xdr:row>
      <xdr:rowOff>53522</xdr:rowOff>
    </xdr:to>
    <xdr:sp macro="" textlink="">
      <xdr:nvSpPr>
        <xdr:cNvPr id="68" name="フローチャート: 判断 67">
          <a:extLst>
            <a:ext uri="{FF2B5EF4-FFF2-40B4-BE49-F238E27FC236}">
              <a16:creationId xmlns:a16="http://schemas.microsoft.com/office/drawing/2014/main" id="{40FE7A1B-F368-4B03-B479-135D9BD49DEB}"/>
            </a:ext>
          </a:extLst>
        </xdr:cNvPr>
        <xdr:cNvSpPr/>
      </xdr:nvSpPr>
      <xdr:spPr>
        <a:xfrm>
          <a:off x="1079500" y="663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D6417F3-4783-4C88-9D59-244F72572816}"/>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FD7C4D7-5CDD-43A9-AD4B-43D80F466EB9}"/>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8B4DE6A7-9E15-4A25-945A-D18149EE0B22}"/>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A99423B1-B588-4F7C-9D12-98C308329391}"/>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BD12799B-5622-47BA-BE37-9560078470A4}"/>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41728</xdr:rowOff>
    </xdr:from>
    <xdr:to>
      <xdr:col>24</xdr:col>
      <xdr:colOff>114300</xdr:colOff>
      <xdr:row>37</xdr:row>
      <xdr:rowOff>143328</xdr:rowOff>
    </xdr:to>
    <xdr:sp macro="" textlink="">
      <xdr:nvSpPr>
        <xdr:cNvPr id="74" name="楕円 73">
          <a:extLst>
            <a:ext uri="{FF2B5EF4-FFF2-40B4-BE49-F238E27FC236}">
              <a16:creationId xmlns:a16="http://schemas.microsoft.com/office/drawing/2014/main" id="{9035755C-FFEC-4A61-81F2-7189B315C7E6}"/>
            </a:ext>
          </a:extLst>
        </xdr:cNvPr>
        <xdr:cNvSpPr/>
      </xdr:nvSpPr>
      <xdr:spPr>
        <a:xfrm>
          <a:off x="4584700" y="6385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64605</xdr:rowOff>
    </xdr:from>
    <xdr:ext cx="405111" cy="259045"/>
    <xdr:sp macro="" textlink="">
      <xdr:nvSpPr>
        <xdr:cNvPr id="75" name="【道路】&#10;有形固定資産減価償却率該当値テキスト">
          <a:extLst>
            <a:ext uri="{FF2B5EF4-FFF2-40B4-BE49-F238E27FC236}">
              <a16:creationId xmlns:a16="http://schemas.microsoft.com/office/drawing/2014/main" id="{4571F0EA-A6BD-449B-B0AF-108DEA6CA629}"/>
            </a:ext>
          </a:extLst>
        </xdr:cNvPr>
        <xdr:cNvSpPr txBox="1"/>
      </xdr:nvSpPr>
      <xdr:spPr>
        <a:xfrm>
          <a:off x="4673600" y="62368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17236</xdr:rowOff>
    </xdr:from>
    <xdr:to>
      <xdr:col>20</xdr:col>
      <xdr:colOff>38100</xdr:colOff>
      <xdr:row>37</xdr:row>
      <xdr:rowOff>118836</xdr:rowOff>
    </xdr:to>
    <xdr:sp macro="" textlink="">
      <xdr:nvSpPr>
        <xdr:cNvPr id="76" name="楕円 75">
          <a:extLst>
            <a:ext uri="{FF2B5EF4-FFF2-40B4-BE49-F238E27FC236}">
              <a16:creationId xmlns:a16="http://schemas.microsoft.com/office/drawing/2014/main" id="{2986851E-692E-47DE-9662-7CED57CDB9A2}"/>
            </a:ext>
          </a:extLst>
        </xdr:cNvPr>
        <xdr:cNvSpPr/>
      </xdr:nvSpPr>
      <xdr:spPr>
        <a:xfrm>
          <a:off x="3746500" y="6360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68036</xdr:rowOff>
    </xdr:from>
    <xdr:to>
      <xdr:col>24</xdr:col>
      <xdr:colOff>63500</xdr:colOff>
      <xdr:row>37</xdr:row>
      <xdr:rowOff>92528</xdr:rowOff>
    </xdr:to>
    <xdr:cxnSp macro="">
      <xdr:nvCxnSpPr>
        <xdr:cNvPr id="77" name="直線コネクタ 76">
          <a:extLst>
            <a:ext uri="{FF2B5EF4-FFF2-40B4-BE49-F238E27FC236}">
              <a16:creationId xmlns:a16="http://schemas.microsoft.com/office/drawing/2014/main" id="{EB205DE7-0661-4AA4-8FFB-F347D14AF38F}"/>
            </a:ext>
          </a:extLst>
        </xdr:cNvPr>
        <xdr:cNvCxnSpPr/>
      </xdr:nvCxnSpPr>
      <xdr:spPr>
        <a:xfrm>
          <a:off x="3797300" y="6411686"/>
          <a:ext cx="838200" cy="2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69487</xdr:rowOff>
    </xdr:from>
    <xdr:to>
      <xdr:col>15</xdr:col>
      <xdr:colOff>101600</xdr:colOff>
      <xdr:row>37</xdr:row>
      <xdr:rowOff>171087</xdr:rowOff>
    </xdr:to>
    <xdr:sp macro="" textlink="">
      <xdr:nvSpPr>
        <xdr:cNvPr id="78" name="楕円 77">
          <a:extLst>
            <a:ext uri="{FF2B5EF4-FFF2-40B4-BE49-F238E27FC236}">
              <a16:creationId xmlns:a16="http://schemas.microsoft.com/office/drawing/2014/main" id="{B08BC331-BFA6-41F4-A840-E2D5946FEACB}"/>
            </a:ext>
          </a:extLst>
        </xdr:cNvPr>
        <xdr:cNvSpPr/>
      </xdr:nvSpPr>
      <xdr:spPr>
        <a:xfrm>
          <a:off x="2857500" y="6413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68036</xdr:rowOff>
    </xdr:from>
    <xdr:to>
      <xdr:col>19</xdr:col>
      <xdr:colOff>177800</xdr:colOff>
      <xdr:row>37</xdr:row>
      <xdr:rowOff>120287</xdr:rowOff>
    </xdr:to>
    <xdr:cxnSp macro="">
      <xdr:nvCxnSpPr>
        <xdr:cNvPr id="79" name="直線コネクタ 78">
          <a:extLst>
            <a:ext uri="{FF2B5EF4-FFF2-40B4-BE49-F238E27FC236}">
              <a16:creationId xmlns:a16="http://schemas.microsoft.com/office/drawing/2014/main" id="{88A77FAB-90B2-4FBB-97F4-A67336845365}"/>
            </a:ext>
          </a:extLst>
        </xdr:cNvPr>
        <xdr:cNvCxnSpPr/>
      </xdr:nvCxnSpPr>
      <xdr:spPr>
        <a:xfrm flipV="1">
          <a:off x="2908300" y="6411686"/>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162214</xdr:rowOff>
    </xdr:from>
    <xdr:ext cx="405111" cy="259045"/>
    <xdr:sp macro="" textlink="">
      <xdr:nvSpPr>
        <xdr:cNvPr id="80" name="n_1aveValue【道路】&#10;有形固定資産減価償却率">
          <a:extLst>
            <a:ext uri="{FF2B5EF4-FFF2-40B4-BE49-F238E27FC236}">
              <a16:creationId xmlns:a16="http://schemas.microsoft.com/office/drawing/2014/main" id="{47D14A57-7EE5-444B-A1FB-AD7EEC9EA75E}"/>
            </a:ext>
          </a:extLst>
        </xdr:cNvPr>
        <xdr:cNvSpPr txBox="1"/>
      </xdr:nvSpPr>
      <xdr:spPr>
        <a:xfrm>
          <a:off x="3582044" y="6848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101799</xdr:rowOff>
    </xdr:from>
    <xdr:ext cx="405111" cy="259045"/>
    <xdr:sp macro="" textlink="">
      <xdr:nvSpPr>
        <xdr:cNvPr id="81" name="n_2aveValue【道路】&#10;有形固定資産減価償却率">
          <a:extLst>
            <a:ext uri="{FF2B5EF4-FFF2-40B4-BE49-F238E27FC236}">
              <a16:creationId xmlns:a16="http://schemas.microsoft.com/office/drawing/2014/main" id="{83E18B90-FF7E-4BA6-9B55-5D117C6CA6C3}"/>
            </a:ext>
          </a:extLst>
        </xdr:cNvPr>
        <xdr:cNvSpPr txBox="1"/>
      </xdr:nvSpPr>
      <xdr:spPr>
        <a:xfrm>
          <a:off x="2705744" y="67883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104338</xdr:rowOff>
    </xdr:from>
    <xdr:ext cx="405111" cy="259045"/>
    <xdr:sp macro="" textlink="">
      <xdr:nvSpPr>
        <xdr:cNvPr id="82" name="n_3aveValue【道路】&#10;有形固定資産減価償却率">
          <a:extLst>
            <a:ext uri="{FF2B5EF4-FFF2-40B4-BE49-F238E27FC236}">
              <a16:creationId xmlns:a16="http://schemas.microsoft.com/office/drawing/2014/main" id="{449FD87F-D564-4F77-A18E-95C00DF360C9}"/>
            </a:ext>
          </a:extLst>
        </xdr:cNvPr>
        <xdr:cNvSpPr txBox="1"/>
      </xdr:nvSpPr>
      <xdr:spPr>
        <a:xfrm>
          <a:off x="1816744" y="6447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70049</xdr:rowOff>
    </xdr:from>
    <xdr:ext cx="405111" cy="259045"/>
    <xdr:sp macro="" textlink="">
      <xdr:nvSpPr>
        <xdr:cNvPr id="83" name="n_4aveValue【道路】&#10;有形固定資産減価償却率">
          <a:extLst>
            <a:ext uri="{FF2B5EF4-FFF2-40B4-BE49-F238E27FC236}">
              <a16:creationId xmlns:a16="http://schemas.microsoft.com/office/drawing/2014/main" id="{57909F12-C7B8-4C06-B844-84FAE99935C1}"/>
            </a:ext>
          </a:extLst>
        </xdr:cNvPr>
        <xdr:cNvSpPr txBox="1"/>
      </xdr:nvSpPr>
      <xdr:spPr>
        <a:xfrm>
          <a:off x="927744" y="6413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135363</xdr:rowOff>
    </xdr:from>
    <xdr:ext cx="405111" cy="259045"/>
    <xdr:sp macro="" textlink="">
      <xdr:nvSpPr>
        <xdr:cNvPr id="84" name="n_1mainValue【道路】&#10;有形固定資産減価償却率">
          <a:extLst>
            <a:ext uri="{FF2B5EF4-FFF2-40B4-BE49-F238E27FC236}">
              <a16:creationId xmlns:a16="http://schemas.microsoft.com/office/drawing/2014/main" id="{D8B9506D-32AC-4F7B-B2C6-B55877FBE2AB}"/>
            </a:ext>
          </a:extLst>
        </xdr:cNvPr>
        <xdr:cNvSpPr txBox="1"/>
      </xdr:nvSpPr>
      <xdr:spPr>
        <a:xfrm>
          <a:off x="3582044" y="6136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16164</xdr:rowOff>
    </xdr:from>
    <xdr:ext cx="405111" cy="259045"/>
    <xdr:sp macro="" textlink="">
      <xdr:nvSpPr>
        <xdr:cNvPr id="85" name="n_2mainValue【道路】&#10;有形固定資産減価償却率">
          <a:extLst>
            <a:ext uri="{FF2B5EF4-FFF2-40B4-BE49-F238E27FC236}">
              <a16:creationId xmlns:a16="http://schemas.microsoft.com/office/drawing/2014/main" id="{4868C37B-CA23-4006-A37C-BCCD3BEBBC55}"/>
            </a:ext>
          </a:extLst>
        </xdr:cNvPr>
        <xdr:cNvSpPr txBox="1"/>
      </xdr:nvSpPr>
      <xdr:spPr>
        <a:xfrm>
          <a:off x="2705744" y="6188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6" name="正方形/長方形 85">
          <a:extLst>
            <a:ext uri="{FF2B5EF4-FFF2-40B4-BE49-F238E27FC236}">
              <a16:creationId xmlns:a16="http://schemas.microsoft.com/office/drawing/2014/main" id="{6AADB857-C054-4213-87AF-4EB853BF5BFB}"/>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7" name="正方形/長方形 86">
          <a:extLst>
            <a:ext uri="{FF2B5EF4-FFF2-40B4-BE49-F238E27FC236}">
              <a16:creationId xmlns:a16="http://schemas.microsoft.com/office/drawing/2014/main" id="{63449D65-8A61-4AD2-AEC3-5450F19B0B52}"/>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8" name="正方形/長方形 87">
          <a:extLst>
            <a:ext uri="{FF2B5EF4-FFF2-40B4-BE49-F238E27FC236}">
              <a16:creationId xmlns:a16="http://schemas.microsoft.com/office/drawing/2014/main" id="{33322E9E-76C2-447E-ACF9-4ADF14261B85}"/>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9" name="正方形/長方形 88">
          <a:extLst>
            <a:ext uri="{FF2B5EF4-FFF2-40B4-BE49-F238E27FC236}">
              <a16:creationId xmlns:a16="http://schemas.microsoft.com/office/drawing/2014/main" id="{FB95AD81-0E7E-40D8-B024-88FC85D782E6}"/>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0" name="正方形/長方形 89">
          <a:extLst>
            <a:ext uri="{FF2B5EF4-FFF2-40B4-BE49-F238E27FC236}">
              <a16:creationId xmlns:a16="http://schemas.microsoft.com/office/drawing/2014/main" id="{E031BAFF-5CCF-409C-8545-603652289831}"/>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1" name="正方形/長方形 90">
          <a:extLst>
            <a:ext uri="{FF2B5EF4-FFF2-40B4-BE49-F238E27FC236}">
              <a16:creationId xmlns:a16="http://schemas.microsoft.com/office/drawing/2014/main" id="{6C1A4858-629D-44C5-8640-6AE5BCF7F387}"/>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2" name="正方形/長方形 91">
          <a:extLst>
            <a:ext uri="{FF2B5EF4-FFF2-40B4-BE49-F238E27FC236}">
              <a16:creationId xmlns:a16="http://schemas.microsoft.com/office/drawing/2014/main" id="{8DD94EED-F558-4BFA-84D0-A1D73A8C59D8}"/>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3" name="正方形/長方形 92">
          <a:extLst>
            <a:ext uri="{FF2B5EF4-FFF2-40B4-BE49-F238E27FC236}">
              <a16:creationId xmlns:a16="http://schemas.microsoft.com/office/drawing/2014/main" id="{6B5C97A5-556A-4E5C-9923-7BE420D79A2E}"/>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4" name="テキスト ボックス 93">
          <a:extLst>
            <a:ext uri="{FF2B5EF4-FFF2-40B4-BE49-F238E27FC236}">
              <a16:creationId xmlns:a16="http://schemas.microsoft.com/office/drawing/2014/main" id="{4012B7DC-A5AE-4B45-8FE8-3BF4EDF62942}"/>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5" name="直線コネクタ 94">
          <a:extLst>
            <a:ext uri="{FF2B5EF4-FFF2-40B4-BE49-F238E27FC236}">
              <a16:creationId xmlns:a16="http://schemas.microsoft.com/office/drawing/2014/main" id="{21F9C09E-9E28-4A82-80E2-5A6728F3A399}"/>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6" name="直線コネクタ 95">
          <a:extLst>
            <a:ext uri="{FF2B5EF4-FFF2-40B4-BE49-F238E27FC236}">
              <a16:creationId xmlns:a16="http://schemas.microsoft.com/office/drawing/2014/main" id="{D7525819-CE66-44D1-8325-101A4318E0C0}"/>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97" name="テキスト ボックス 96">
          <a:extLst>
            <a:ext uri="{FF2B5EF4-FFF2-40B4-BE49-F238E27FC236}">
              <a16:creationId xmlns:a16="http://schemas.microsoft.com/office/drawing/2014/main" id="{27DCBF01-7486-4DE7-9E21-0FBC621CCB84}"/>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98" name="直線コネクタ 97">
          <a:extLst>
            <a:ext uri="{FF2B5EF4-FFF2-40B4-BE49-F238E27FC236}">
              <a16:creationId xmlns:a16="http://schemas.microsoft.com/office/drawing/2014/main" id="{7CFDC773-5C40-4EEF-828C-0000719F8D04}"/>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48277</xdr:rowOff>
    </xdr:from>
    <xdr:ext cx="595419" cy="259045"/>
    <xdr:sp macro="" textlink="">
      <xdr:nvSpPr>
        <xdr:cNvPr id="99" name="テキスト ボックス 98">
          <a:extLst>
            <a:ext uri="{FF2B5EF4-FFF2-40B4-BE49-F238E27FC236}">
              <a16:creationId xmlns:a16="http://schemas.microsoft.com/office/drawing/2014/main" id="{8B6B6C52-3C2C-4BD7-9A62-0D1F938066D2}"/>
            </a:ext>
          </a:extLst>
        </xdr:cNvPr>
        <xdr:cNvSpPr txBox="1"/>
      </xdr:nvSpPr>
      <xdr:spPr>
        <a:xfrm>
          <a:off x="6008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0" name="直線コネクタ 99">
          <a:extLst>
            <a:ext uri="{FF2B5EF4-FFF2-40B4-BE49-F238E27FC236}">
              <a16:creationId xmlns:a16="http://schemas.microsoft.com/office/drawing/2014/main" id="{BF279789-FA44-4C2C-A996-2F2B093A04FB}"/>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1" name="テキスト ボックス 100">
          <a:extLst>
            <a:ext uri="{FF2B5EF4-FFF2-40B4-BE49-F238E27FC236}">
              <a16:creationId xmlns:a16="http://schemas.microsoft.com/office/drawing/2014/main" id="{74793004-EA84-4767-B654-E70D17E38146}"/>
            </a:ext>
          </a:extLst>
        </xdr:cNvPr>
        <xdr:cNvSpPr txBox="1"/>
      </xdr:nvSpPr>
      <xdr:spPr>
        <a:xfrm>
          <a:off x="6008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2" name="直線コネクタ 101">
          <a:extLst>
            <a:ext uri="{FF2B5EF4-FFF2-40B4-BE49-F238E27FC236}">
              <a16:creationId xmlns:a16="http://schemas.microsoft.com/office/drawing/2014/main" id="{F5589730-2679-437F-BA18-F10E8503AED2}"/>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3" name="テキスト ボックス 102">
          <a:extLst>
            <a:ext uri="{FF2B5EF4-FFF2-40B4-BE49-F238E27FC236}">
              <a16:creationId xmlns:a16="http://schemas.microsoft.com/office/drawing/2014/main" id="{1D419729-39C0-4CE8-B559-9A52507F0A43}"/>
            </a:ext>
          </a:extLst>
        </xdr:cNvPr>
        <xdr:cNvSpPr txBox="1"/>
      </xdr:nvSpPr>
      <xdr:spPr>
        <a:xfrm>
          <a:off x="6008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4" name="直線コネクタ 103">
          <a:extLst>
            <a:ext uri="{FF2B5EF4-FFF2-40B4-BE49-F238E27FC236}">
              <a16:creationId xmlns:a16="http://schemas.microsoft.com/office/drawing/2014/main" id="{AD9B989E-0726-408A-A89E-D3FD828D82AE}"/>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05" name="テキスト ボックス 104">
          <a:extLst>
            <a:ext uri="{FF2B5EF4-FFF2-40B4-BE49-F238E27FC236}">
              <a16:creationId xmlns:a16="http://schemas.microsoft.com/office/drawing/2014/main" id="{007472A4-DFEF-41B5-888C-9B9F19403D33}"/>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6" name="【道路】&#10;一人当たり延長グラフ枠">
          <a:extLst>
            <a:ext uri="{FF2B5EF4-FFF2-40B4-BE49-F238E27FC236}">
              <a16:creationId xmlns:a16="http://schemas.microsoft.com/office/drawing/2014/main" id="{ADFD8C91-EA02-41F2-A40E-C7EA5C80342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5736</xdr:rowOff>
    </xdr:from>
    <xdr:to>
      <xdr:col>54</xdr:col>
      <xdr:colOff>189865</xdr:colOff>
      <xdr:row>41</xdr:row>
      <xdr:rowOff>108479</xdr:rowOff>
    </xdr:to>
    <xdr:cxnSp macro="">
      <xdr:nvCxnSpPr>
        <xdr:cNvPr id="107" name="直線コネクタ 106">
          <a:extLst>
            <a:ext uri="{FF2B5EF4-FFF2-40B4-BE49-F238E27FC236}">
              <a16:creationId xmlns:a16="http://schemas.microsoft.com/office/drawing/2014/main" id="{8F40512A-C3CB-4CA5-9DCE-F66EF5E9F8BA}"/>
            </a:ext>
          </a:extLst>
        </xdr:cNvPr>
        <xdr:cNvCxnSpPr/>
      </xdr:nvCxnSpPr>
      <xdr:spPr>
        <a:xfrm flipV="1">
          <a:off x="10476865" y="5835036"/>
          <a:ext cx="0" cy="13028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112306</xdr:rowOff>
    </xdr:from>
    <xdr:ext cx="534377" cy="259045"/>
    <xdr:sp macro="" textlink="">
      <xdr:nvSpPr>
        <xdr:cNvPr id="108" name="【道路】&#10;一人当たり延長最小値テキスト">
          <a:extLst>
            <a:ext uri="{FF2B5EF4-FFF2-40B4-BE49-F238E27FC236}">
              <a16:creationId xmlns:a16="http://schemas.microsoft.com/office/drawing/2014/main" id="{DB58F8E2-C5F2-4040-A1BD-BF079905D7C9}"/>
            </a:ext>
          </a:extLst>
        </xdr:cNvPr>
        <xdr:cNvSpPr txBox="1"/>
      </xdr:nvSpPr>
      <xdr:spPr>
        <a:xfrm>
          <a:off x="10515600" y="7141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108479</xdr:rowOff>
    </xdr:from>
    <xdr:to>
      <xdr:col>55</xdr:col>
      <xdr:colOff>88900</xdr:colOff>
      <xdr:row>41</xdr:row>
      <xdr:rowOff>108479</xdr:rowOff>
    </xdr:to>
    <xdr:cxnSp macro="">
      <xdr:nvCxnSpPr>
        <xdr:cNvPr id="109" name="直線コネクタ 108">
          <a:extLst>
            <a:ext uri="{FF2B5EF4-FFF2-40B4-BE49-F238E27FC236}">
              <a16:creationId xmlns:a16="http://schemas.microsoft.com/office/drawing/2014/main" id="{1C2DAF83-7AF8-41D3-813E-945A6674D9E1}"/>
            </a:ext>
          </a:extLst>
        </xdr:cNvPr>
        <xdr:cNvCxnSpPr/>
      </xdr:nvCxnSpPr>
      <xdr:spPr>
        <a:xfrm>
          <a:off x="10388600" y="7137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123863</xdr:rowOff>
    </xdr:from>
    <xdr:ext cx="599010" cy="259045"/>
    <xdr:sp macro="" textlink="">
      <xdr:nvSpPr>
        <xdr:cNvPr id="110" name="【道路】&#10;一人当たり延長最大値テキスト">
          <a:extLst>
            <a:ext uri="{FF2B5EF4-FFF2-40B4-BE49-F238E27FC236}">
              <a16:creationId xmlns:a16="http://schemas.microsoft.com/office/drawing/2014/main" id="{2EEDED65-8A29-413E-99D7-B9852E49F8CC}"/>
            </a:ext>
          </a:extLst>
        </xdr:cNvPr>
        <xdr:cNvSpPr txBox="1"/>
      </xdr:nvSpPr>
      <xdr:spPr>
        <a:xfrm>
          <a:off x="10515600" y="5610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580.824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5736</xdr:rowOff>
    </xdr:from>
    <xdr:to>
      <xdr:col>55</xdr:col>
      <xdr:colOff>88900</xdr:colOff>
      <xdr:row>34</xdr:row>
      <xdr:rowOff>5736</xdr:rowOff>
    </xdr:to>
    <xdr:cxnSp macro="">
      <xdr:nvCxnSpPr>
        <xdr:cNvPr id="111" name="直線コネクタ 110">
          <a:extLst>
            <a:ext uri="{FF2B5EF4-FFF2-40B4-BE49-F238E27FC236}">
              <a16:creationId xmlns:a16="http://schemas.microsoft.com/office/drawing/2014/main" id="{337D8B0B-5B02-48F1-830B-2BC4BCA8C3E2}"/>
            </a:ext>
          </a:extLst>
        </xdr:cNvPr>
        <xdr:cNvCxnSpPr/>
      </xdr:nvCxnSpPr>
      <xdr:spPr>
        <a:xfrm>
          <a:off x="10388600" y="5835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89964</xdr:rowOff>
    </xdr:from>
    <xdr:ext cx="534377" cy="259045"/>
    <xdr:sp macro="" textlink="">
      <xdr:nvSpPr>
        <xdr:cNvPr id="112" name="【道路】&#10;一人当たり延長平均値テキスト">
          <a:extLst>
            <a:ext uri="{FF2B5EF4-FFF2-40B4-BE49-F238E27FC236}">
              <a16:creationId xmlns:a16="http://schemas.microsoft.com/office/drawing/2014/main" id="{84DF9FCF-B5B1-4112-9DCB-7A6DFA5A4D0B}"/>
            </a:ext>
          </a:extLst>
        </xdr:cNvPr>
        <xdr:cNvSpPr txBox="1"/>
      </xdr:nvSpPr>
      <xdr:spPr>
        <a:xfrm>
          <a:off x="10515600" y="67765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67087</xdr:rowOff>
    </xdr:from>
    <xdr:to>
      <xdr:col>55</xdr:col>
      <xdr:colOff>50800</xdr:colOff>
      <xdr:row>40</xdr:row>
      <xdr:rowOff>168687</xdr:rowOff>
    </xdr:to>
    <xdr:sp macro="" textlink="">
      <xdr:nvSpPr>
        <xdr:cNvPr id="113" name="フローチャート: 判断 112">
          <a:extLst>
            <a:ext uri="{FF2B5EF4-FFF2-40B4-BE49-F238E27FC236}">
              <a16:creationId xmlns:a16="http://schemas.microsoft.com/office/drawing/2014/main" id="{88AD5D4A-456A-42C9-9A4E-90697FAE18F0}"/>
            </a:ext>
          </a:extLst>
        </xdr:cNvPr>
        <xdr:cNvSpPr/>
      </xdr:nvSpPr>
      <xdr:spPr>
        <a:xfrm>
          <a:off x="10426700" y="692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53397</xdr:rowOff>
    </xdr:from>
    <xdr:to>
      <xdr:col>50</xdr:col>
      <xdr:colOff>165100</xdr:colOff>
      <xdr:row>40</xdr:row>
      <xdr:rowOff>154997</xdr:rowOff>
    </xdr:to>
    <xdr:sp macro="" textlink="">
      <xdr:nvSpPr>
        <xdr:cNvPr id="114" name="フローチャート: 判断 113">
          <a:extLst>
            <a:ext uri="{FF2B5EF4-FFF2-40B4-BE49-F238E27FC236}">
              <a16:creationId xmlns:a16="http://schemas.microsoft.com/office/drawing/2014/main" id="{8074EA32-9080-4AC6-8686-17E8837CA37F}"/>
            </a:ext>
          </a:extLst>
        </xdr:cNvPr>
        <xdr:cNvSpPr/>
      </xdr:nvSpPr>
      <xdr:spPr>
        <a:xfrm>
          <a:off x="9588500" y="6911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42463</xdr:rowOff>
    </xdr:from>
    <xdr:to>
      <xdr:col>46</xdr:col>
      <xdr:colOff>38100</xdr:colOff>
      <xdr:row>40</xdr:row>
      <xdr:rowOff>144063</xdr:rowOff>
    </xdr:to>
    <xdr:sp macro="" textlink="">
      <xdr:nvSpPr>
        <xdr:cNvPr id="115" name="フローチャート: 判断 114">
          <a:extLst>
            <a:ext uri="{FF2B5EF4-FFF2-40B4-BE49-F238E27FC236}">
              <a16:creationId xmlns:a16="http://schemas.microsoft.com/office/drawing/2014/main" id="{B13ADFF7-3DD7-4D06-B212-1E10ED77F3FE}"/>
            </a:ext>
          </a:extLst>
        </xdr:cNvPr>
        <xdr:cNvSpPr/>
      </xdr:nvSpPr>
      <xdr:spPr>
        <a:xfrm>
          <a:off x="8699500" y="6900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50605</xdr:rowOff>
    </xdr:from>
    <xdr:to>
      <xdr:col>41</xdr:col>
      <xdr:colOff>101600</xdr:colOff>
      <xdr:row>40</xdr:row>
      <xdr:rowOff>152205</xdr:rowOff>
    </xdr:to>
    <xdr:sp macro="" textlink="">
      <xdr:nvSpPr>
        <xdr:cNvPr id="116" name="フローチャート: 判断 115">
          <a:extLst>
            <a:ext uri="{FF2B5EF4-FFF2-40B4-BE49-F238E27FC236}">
              <a16:creationId xmlns:a16="http://schemas.microsoft.com/office/drawing/2014/main" id="{01AFE8A7-61E2-4BF7-B0BE-6FC9C659782E}"/>
            </a:ext>
          </a:extLst>
        </xdr:cNvPr>
        <xdr:cNvSpPr/>
      </xdr:nvSpPr>
      <xdr:spPr>
        <a:xfrm>
          <a:off x="7810500" y="690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53607</xdr:rowOff>
    </xdr:from>
    <xdr:to>
      <xdr:col>36</xdr:col>
      <xdr:colOff>165100</xdr:colOff>
      <xdr:row>40</xdr:row>
      <xdr:rowOff>155207</xdr:rowOff>
    </xdr:to>
    <xdr:sp macro="" textlink="">
      <xdr:nvSpPr>
        <xdr:cNvPr id="117" name="フローチャート: 判断 116">
          <a:extLst>
            <a:ext uri="{FF2B5EF4-FFF2-40B4-BE49-F238E27FC236}">
              <a16:creationId xmlns:a16="http://schemas.microsoft.com/office/drawing/2014/main" id="{779ECAFC-21BD-4CF6-9A4B-80947F265830}"/>
            </a:ext>
          </a:extLst>
        </xdr:cNvPr>
        <xdr:cNvSpPr/>
      </xdr:nvSpPr>
      <xdr:spPr>
        <a:xfrm>
          <a:off x="6921500" y="6911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8" name="テキスト ボックス 117">
          <a:extLst>
            <a:ext uri="{FF2B5EF4-FFF2-40B4-BE49-F238E27FC236}">
              <a16:creationId xmlns:a16="http://schemas.microsoft.com/office/drawing/2014/main" id="{58C5BCE4-CC2B-4E80-BF30-85928CA21CD1}"/>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9" name="テキスト ボックス 118">
          <a:extLst>
            <a:ext uri="{FF2B5EF4-FFF2-40B4-BE49-F238E27FC236}">
              <a16:creationId xmlns:a16="http://schemas.microsoft.com/office/drawing/2014/main" id="{C9AD05DE-0F65-417E-87C1-C4DE9E8F736D}"/>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0" name="テキスト ボックス 119">
          <a:extLst>
            <a:ext uri="{FF2B5EF4-FFF2-40B4-BE49-F238E27FC236}">
              <a16:creationId xmlns:a16="http://schemas.microsoft.com/office/drawing/2014/main" id="{83A79128-2C06-4D51-BEB0-B2DD2D207505}"/>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D0883FBF-A212-4B58-8431-8C3B98890C48}"/>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719544B0-F514-4712-8CCA-497418DC6482}"/>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151174</xdr:rowOff>
    </xdr:from>
    <xdr:to>
      <xdr:col>55</xdr:col>
      <xdr:colOff>50800</xdr:colOff>
      <xdr:row>41</xdr:row>
      <xdr:rowOff>81324</xdr:rowOff>
    </xdr:to>
    <xdr:sp macro="" textlink="">
      <xdr:nvSpPr>
        <xdr:cNvPr id="123" name="楕円 122">
          <a:extLst>
            <a:ext uri="{FF2B5EF4-FFF2-40B4-BE49-F238E27FC236}">
              <a16:creationId xmlns:a16="http://schemas.microsoft.com/office/drawing/2014/main" id="{90267AF7-B2D4-4C5F-8CD3-35F5919CF7A0}"/>
            </a:ext>
          </a:extLst>
        </xdr:cNvPr>
        <xdr:cNvSpPr/>
      </xdr:nvSpPr>
      <xdr:spPr>
        <a:xfrm>
          <a:off x="10426700" y="7009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66101</xdr:rowOff>
    </xdr:from>
    <xdr:ext cx="534377" cy="259045"/>
    <xdr:sp macro="" textlink="">
      <xdr:nvSpPr>
        <xdr:cNvPr id="124" name="【道路】&#10;一人当たり延長該当値テキスト">
          <a:extLst>
            <a:ext uri="{FF2B5EF4-FFF2-40B4-BE49-F238E27FC236}">
              <a16:creationId xmlns:a16="http://schemas.microsoft.com/office/drawing/2014/main" id="{53F303AA-4921-4417-97D6-5DF430F88D67}"/>
            </a:ext>
          </a:extLst>
        </xdr:cNvPr>
        <xdr:cNvSpPr txBox="1"/>
      </xdr:nvSpPr>
      <xdr:spPr>
        <a:xfrm>
          <a:off x="10515600" y="6924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153190</xdr:rowOff>
    </xdr:from>
    <xdr:to>
      <xdr:col>50</xdr:col>
      <xdr:colOff>165100</xdr:colOff>
      <xdr:row>41</xdr:row>
      <xdr:rowOff>83340</xdr:rowOff>
    </xdr:to>
    <xdr:sp macro="" textlink="">
      <xdr:nvSpPr>
        <xdr:cNvPr id="125" name="楕円 124">
          <a:extLst>
            <a:ext uri="{FF2B5EF4-FFF2-40B4-BE49-F238E27FC236}">
              <a16:creationId xmlns:a16="http://schemas.microsoft.com/office/drawing/2014/main" id="{A74A3A04-7E7A-4B91-8D0B-27DC10EC588B}"/>
            </a:ext>
          </a:extLst>
        </xdr:cNvPr>
        <xdr:cNvSpPr/>
      </xdr:nvSpPr>
      <xdr:spPr>
        <a:xfrm>
          <a:off x="9588500" y="7011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30524</xdr:rowOff>
    </xdr:from>
    <xdr:to>
      <xdr:col>55</xdr:col>
      <xdr:colOff>0</xdr:colOff>
      <xdr:row>41</xdr:row>
      <xdr:rowOff>32540</xdr:rowOff>
    </xdr:to>
    <xdr:cxnSp macro="">
      <xdr:nvCxnSpPr>
        <xdr:cNvPr id="126" name="直線コネクタ 125">
          <a:extLst>
            <a:ext uri="{FF2B5EF4-FFF2-40B4-BE49-F238E27FC236}">
              <a16:creationId xmlns:a16="http://schemas.microsoft.com/office/drawing/2014/main" id="{B496C830-60A7-4FA4-9DF8-376A021EC3EB}"/>
            </a:ext>
          </a:extLst>
        </xdr:cNvPr>
        <xdr:cNvCxnSpPr/>
      </xdr:nvCxnSpPr>
      <xdr:spPr>
        <a:xfrm flipV="1">
          <a:off x="9639300" y="7059974"/>
          <a:ext cx="838200" cy="2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156090</xdr:rowOff>
    </xdr:from>
    <xdr:to>
      <xdr:col>46</xdr:col>
      <xdr:colOff>38100</xdr:colOff>
      <xdr:row>41</xdr:row>
      <xdr:rowOff>86240</xdr:rowOff>
    </xdr:to>
    <xdr:sp macro="" textlink="">
      <xdr:nvSpPr>
        <xdr:cNvPr id="127" name="楕円 126">
          <a:extLst>
            <a:ext uri="{FF2B5EF4-FFF2-40B4-BE49-F238E27FC236}">
              <a16:creationId xmlns:a16="http://schemas.microsoft.com/office/drawing/2014/main" id="{BE8F1CA9-6637-4552-AD96-42AA5BC599AD}"/>
            </a:ext>
          </a:extLst>
        </xdr:cNvPr>
        <xdr:cNvSpPr/>
      </xdr:nvSpPr>
      <xdr:spPr>
        <a:xfrm>
          <a:off x="8699500" y="7014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32540</xdr:rowOff>
    </xdr:from>
    <xdr:to>
      <xdr:col>50</xdr:col>
      <xdr:colOff>114300</xdr:colOff>
      <xdr:row>41</xdr:row>
      <xdr:rowOff>35440</xdr:rowOff>
    </xdr:to>
    <xdr:cxnSp macro="">
      <xdr:nvCxnSpPr>
        <xdr:cNvPr id="128" name="直線コネクタ 127">
          <a:extLst>
            <a:ext uri="{FF2B5EF4-FFF2-40B4-BE49-F238E27FC236}">
              <a16:creationId xmlns:a16="http://schemas.microsoft.com/office/drawing/2014/main" id="{8C0B57D4-32CB-4C5E-9335-2DF3ED4D40DB}"/>
            </a:ext>
          </a:extLst>
        </xdr:cNvPr>
        <xdr:cNvCxnSpPr/>
      </xdr:nvCxnSpPr>
      <xdr:spPr>
        <a:xfrm flipV="1">
          <a:off x="8750300" y="7061990"/>
          <a:ext cx="889000" cy="2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74</xdr:rowOff>
    </xdr:from>
    <xdr:ext cx="534377" cy="259045"/>
    <xdr:sp macro="" textlink="">
      <xdr:nvSpPr>
        <xdr:cNvPr id="129" name="n_1aveValue【道路】&#10;一人当たり延長">
          <a:extLst>
            <a:ext uri="{FF2B5EF4-FFF2-40B4-BE49-F238E27FC236}">
              <a16:creationId xmlns:a16="http://schemas.microsoft.com/office/drawing/2014/main" id="{7071D97E-92D7-425B-9D42-F1F993EBB358}"/>
            </a:ext>
          </a:extLst>
        </xdr:cNvPr>
        <xdr:cNvSpPr txBox="1"/>
      </xdr:nvSpPr>
      <xdr:spPr>
        <a:xfrm>
          <a:off x="9359411" y="6686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160590</xdr:rowOff>
    </xdr:from>
    <xdr:ext cx="534377" cy="259045"/>
    <xdr:sp macro="" textlink="">
      <xdr:nvSpPr>
        <xdr:cNvPr id="130" name="n_2aveValue【道路】&#10;一人当たり延長">
          <a:extLst>
            <a:ext uri="{FF2B5EF4-FFF2-40B4-BE49-F238E27FC236}">
              <a16:creationId xmlns:a16="http://schemas.microsoft.com/office/drawing/2014/main" id="{F3702C6B-622A-4922-9A36-D9592E371E65}"/>
            </a:ext>
          </a:extLst>
        </xdr:cNvPr>
        <xdr:cNvSpPr txBox="1"/>
      </xdr:nvSpPr>
      <xdr:spPr>
        <a:xfrm>
          <a:off x="8483111" y="6675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168732</xdr:rowOff>
    </xdr:from>
    <xdr:ext cx="534377" cy="259045"/>
    <xdr:sp macro="" textlink="">
      <xdr:nvSpPr>
        <xdr:cNvPr id="131" name="n_3aveValue【道路】&#10;一人当たり延長">
          <a:extLst>
            <a:ext uri="{FF2B5EF4-FFF2-40B4-BE49-F238E27FC236}">
              <a16:creationId xmlns:a16="http://schemas.microsoft.com/office/drawing/2014/main" id="{88804467-82D4-4455-BCCA-C0F5502CF3FD}"/>
            </a:ext>
          </a:extLst>
        </xdr:cNvPr>
        <xdr:cNvSpPr txBox="1"/>
      </xdr:nvSpPr>
      <xdr:spPr>
        <a:xfrm>
          <a:off x="7594111" y="6683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284</xdr:rowOff>
    </xdr:from>
    <xdr:ext cx="534377" cy="259045"/>
    <xdr:sp macro="" textlink="">
      <xdr:nvSpPr>
        <xdr:cNvPr id="132" name="n_4aveValue【道路】&#10;一人当たり延長">
          <a:extLst>
            <a:ext uri="{FF2B5EF4-FFF2-40B4-BE49-F238E27FC236}">
              <a16:creationId xmlns:a16="http://schemas.microsoft.com/office/drawing/2014/main" id="{23B5B294-2C9F-408D-96EF-542231184142}"/>
            </a:ext>
          </a:extLst>
        </xdr:cNvPr>
        <xdr:cNvSpPr txBox="1"/>
      </xdr:nvSpPr>
      <xdr:spPr>
        <a:xfrm>
          <a:off x="6705111" y="6686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74467</xdr:rowOff>
    </xdr:from>
    <xdr:ext cx="534377" cy="259045"/>
    <xdr:sp macro="" textlink="">
      <xdr:nvSpPr>
        <xdr:cNvPr id="133" name="n_1mainValue【道路】&#10;一人当たり延長">
          <a:extLst>
            <a:ext uri="{FF2B5EF4-FFF2-40B4-BE49-F238E27FC236}">
              <a16:creationId xmlns:a16="http://schemas.microsoft.com/office/drawing/2014/main" id="{374A8E42-E27A-45AB-90FB-AAD9C91E3172}"/>
            </a:ext>
          </a:extLst>
        </xdr:cNvPr>
        <xdr:cNvSpPr txBox="1"/>
      </xdr:nvSpPr>
      <xdr:spPr>
        <a:xfrm>
          <a:off x="9359411" y="7103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77367</xdr:rowOff>
    </xdr:from>
    <xdr:ext cx="534377" cy="259045"/>
    <xdr:sp macro="" textlink="">
      <xdr:nvSpPr>
        <xdr:cNvPr id="134" name="n_2mainValue【道路】&#10;一人当たり延長">
          <a:extLst>
            <a:ext uri="{FF2B5EF4-FFF2-40B4-BE49-F238E27FC236}">
              <a16:creationId xmlns:a16="http://schemas.microsoft.com/office/drawing/2014/main" id="{FCE2AEF5-D60C-4896-96DE-F413842D3590}"/>
            </a:ext>
          </a:extLst>
        </xdr:cNvPr>
        <xdr:cNvSpPr txBox="1"/>
      </xdr:nvSpPr>
      <xdr:spPr>
        <a:xfrm>
          <a:off x="8483111" y="7106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35" name="正方形/長方形 134">
          <a:extLst>
            <a:ext uri="{FF2B5EF4-FFF2-40B4-BE49-F238E27FC236}">
              <a16:creationId xmlns:a16="http://schemas.microsoft.com/office/drawing/2014/main" id="{D940D678-1E06-4418-9EA6-038041F21BC2}"/>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36" name="正方形/長方形 135">
          <a:extLst>
            <a:ext uri="{FF2B5EF4-FFF2-40B4-BE49-F238E27FC236}">
              <a16:creationId xmlns:a16="http://schemas.microsoft.com/office/drawing/2014/main" id="{86241CF9-C611-4D0A-9503-2567B3FCE9BE}"/>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37" name="正方形/長方形 136">
          <a:extLst>
            <a:ext uri="{FF2B5EF4-FFF2-40B4-BE49-F238E27FC236}">
              <a16:creationId xmlns:a16="http://schemas.microsoft.com/office/drawing/2014/main" id="{29315C7A-ED5C-4803-A7D8-CC5A248A5335}"/>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38" name="正方形/長方形 137">
          <a:extLst>
            <a:ext uri="{FF2B5EF4-FFF2-40B4-BE49-F238E27FC236}">
              <a16:creationId xmlns:a16="http://schemas.microsoft.com/office/drawing/2014/main" id="{F8469AEC-2354-4A32-86AE-BBABC0D460E6}"/>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39" name="正方形/長方形 138">
          <a:extLst>
            <a:ext uri="{FF2B5EF4-FFF2-40B4-BE49-F238E27FC236}">
              <a16:creationId xmlns:a16="http://schemas.microsoft.com/office/drawing/2014/main" id="{E87FA2A2-0A0B-4133-8AAF-B3C0C813F37B}"/>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0" name="正方形/長方形 139">
          <a:extLst>
            <a:ext uri="{FF2B5EF4-FFF2-40B4-BE49-F238E27FC236}">
              <a16:creationId xmlns:a16="http://schemas.microsoft.com/office/drawing/2014/main" id="{3F013E4E-C773-4376-83C4-28136F407A45}"/>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1" name="正方形/長方形 140">
          <a:extLst>
            <a:ext uri="{FF2B5EF4-FFF2-40B4-BE49-F238E27FC236}">
              <a16:creationId xmlns:a16="http://schemas.microsoft.com/office/drawing/2014/main" id="{892CE237-82D2-4618-89D4-F55948D023A4}"/>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2" name="正方形/長方形 141">
          <a:extLst>
            <a:ext uri="{FF2B5EF4-FFF2-40B4-BE49-F238E27FC236}">
              <a16:creationId xmlns:a16="http://schemas.microsoft.com/office/drawing/2014/main" id="{15001EF4-5440-48A0-93A1-C9F80631416A}"/>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43" name="テキスト ボックス 142">
          <a:extLst>
            <a:ext uri="{FF2B5EF4-FFF2-40B4-BE49-F238E27FC236}">
              <a16:creationId xmlns:a16="http://schemas.microsoft.com/office/drawing/2014/main" id="{D0380B47-7D45-43CC-A400-5499FF10A933}"/>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44" name="直線コネクタ 143">
          <a:extLst>
            <a:ext uri="{FF2B5EF4-FFF2-40B4-BE49-F238E27FC236}">
              <a16:creationId xmlns:a16="http://schemas.microsoft.com/office/drawing/2014/main" id="{62922A76-5133-4BAC-B5FA-95574A47F08E}"/>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45" name="テキスト ボックス 144">
          <a:extLst>
            <a:ext uri="{FF2B5EF4-FFF2-40B4-BE49-F238E27FC236}">
              <a16:creationId xmlns:a16="http://schemas.microsoft.com/office/drawing/2014/main" id="{715D90AD-F28E-4F8B-8896-AB6339C3720F}"/>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46" name="直線コネクタ 145">
          <a:extLst>
            <a:ext uri="{FF2B5EF4-FFF2-40B4-BE49-F238E27FC236}">
              <a16:creationId xmlns:a16="http://schemas.microsoft.com/office/drawing/2014/main" id="{33F20A1F-BA2F-4A2F-991A-A9FB86BAEE33}"/>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47" name="テキスト ボックス 146">
          <a:extLst>
            <a:ext uri="{FF2B5EF4-FFF2-40B4-BE49-F238E27FC236}">
              <a16:creationId xmlns:a16="http://schemas.microsoft.com/office/drawing/2014/main" id="{C1F96AB7-8151-4EB6-9F5C-8F2E1C14CAC3}"/>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48" name="直線コネクタ 147">
          <a:extLst>
            <a:ext uri="{FF2B5EF4-FFF2-40B4-BE49-F238E27FC236}">
              <a16:creationId xmlns:a16="http://schemas.microsoft.com/office/drawing/2014/main" id="{D828B3E8-2D08-4F85-8A25-8E244C17CC34}"/>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49" name="テキスト ボックス 148">
          <a:extLst>
            <a:ext uri="{FF2B5EF4-FFF2-40B4-BE49-F238E27FC236}">
              <a16:creationId xmlns:a16="http://schemas.microsoft.com/office/drawing/2014/main" id="{6BCB2EE4-6943-4986-83BE-FD283AFE6736}"/>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50" name="直線コネクタ 149">
          <a:extLst>
            <a:ext uri="{FF2B5EF4-FFF2-40B4-BE49-F238E27FC236}">
              <a16:creationId xmlns:a16="http://schemas.microsoft.com/office/drawing/2014/main" id="{EC590D8F-63E4-4BD8-99C7-CDAFC31341FF}"/>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51" name="テキスト ボックス 150">
          <a:extLst>
            <a:ext uri="{FF2B5EF4-FFF2-40B4-BE49-F238E27FC236}">
              <a16:creationId xmlns:a16="http://schemas.microsoft.com/office/drawing/2014/main" id="{F8F74668-4E39-4389-9886-DA5D21CB73A7}"/>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52" name="直線コネクタ 151">
          <a:extLst>
            <a:ext uri="{FF2B5EF4-FFF2-40B4-BE49-F238E27FC236}">
              <a16:creationId xmlns:a16="http://schemas.microsoft.com/office/drawing/2014/main" id="{B800F2CA-ED4C-4299-B52B-B26AAF90E138}"/>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53" name="テキスト ボックス 152">
          <a:extLst>
            <a:ext uri="{FF2B5EF4-FFF2-40B4-BE49-F238E27FC236}">
              <a16:creationId xmlns:a16="http://schemas.microsoft.com/office/drawing/2014/main" id="{508CF7BE-F67F-4BF2-9221-779721221B5F}"/>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54" name="直線コネクタ 153">
          <a:extLst>
            <a:ext uri="{FF2B5EF4-FFF2-40B4-BE49-F238E27FC236}">
              <a16:creationId xmlns:a16="http://schemas.microsoft.com/office/drawing/2014/main" id="{01BEAEBE-330B-49E3-9E7D-7B91715EED7E}"/>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55" name="テキスト ボックス 154">
          <a:extLst>
            <a:ext uri="{FF2B5EF4-FFF2-40B4-BE49-F238E27FC236}">
              <a16:creationId xmlns:a16="http://schemas.microsoft.com/office/drawing/2014/main" id="{FBF9CA65-A218-4F2C-BC2F-C3CDA0635EE4}"/>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56" name="直線コネクタ 155">
          <a:extLst>
            <a:ext uri="{FF2B5EF4-FFF2-40B4-BE49-F238E27FC236}">
              <a16:creationId xmlns:a16="http://schemas.microsoft.com/office/drawing/2014/main" id="{ACC86882-B1E0-413F-AE15-038AC34B29D1}"/>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57" name="テキスト ボックス 156">
          <a:extLst>
            <a:ext uri="{FF2B5EF4-FFF2-40B4-BE49-F238E27FC236}">
              <a16:creationId xmlns:a16="http://schemas.microsoft.com/office/drawing/2014/main" id="{81E234B8-F300-441E-B567-D112AE472528}"/>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58" name="直線コネクタ 157">
          <a:extLst>
            <a:ext uri="{FF2B5EF4-FFF2-40B4-BE49-F238E27FC236}">
              <a16:creationId xmlns:a16="http://schemas.microsoft.com/office/drawing/2014/main" id="{820A4647-1FC0-460E-B050-3E1958E49594}"/>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59" name="【橋りょう・トンネル】&#10;有形固定資産減価償却率グラフ枠">
          <a:extLst>
            <a:ext uri="{FF2B5EF4-FFF2-40B4-BE49-F238E27FC236}">
              <a16:creationId xmlns:a16="http://schemas.microsoft.com/office/drawing/2014/main" id="{D01B4566-9D0F-4E46-978A-B1E02493FEB4}"/>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22860</xdr:rowOff>
    </xdr:from>
    <xdr:to>
      <xdr:col>24</xdr:col>
      <xdr:colOff>62865</xdr:colOff>
      <xdr:row>64</xdr:row>
      <xdr:rowOff>27759</xdr:rowOff>
    </xdr:to>
    <xdr:cxnSp macro="">
      <xdr:nvCxnSpPr>
        <xdr:cNvPr id="160" name="直線コネクタ 159">
          <a:extLst>
            <a:ext uri="{FF2B5EF4-FFF2-40B4-BE49-F238E27FC236}">
              <a16:creationId xmlns:a16="http://schemas.microsoft.com/office/drawing/2014/main" id="{4756DBB1-4B68-4BCA-AF71-6BA9B0D3FCA8}"/>
            </a:ext>
          </a:extLst>
        </xdr:cNvPr>
        <xdr:cNvCxnSpPr/>
      </xdr:nvCxnSpPr>
      <xdr:spPr>
        <a:xfrm flipV="1">
          <a:off x="4634865" y="9624060"/>
          <a:ext cx="0" cy="1376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31586</xdr:rowOff>
    </xdr:from>
    <xdr:ext cx="405111" cy="259045"/>
    <xdr:sp macro="" textlink="">
      <xdr:nvSpPr>
        <xdr:cNvPr id="161" name="【橋りょう・トンネル】&#10;有形固定資産減価償却率最小値テキスト">
          <a:extLst>
            <a:ext uri="{FF2B5EF4-FFF2-40B4-BE49-F238E27FC236}">
              <a16:creationId xmlns:a16="http://schemas.microsoft.com/office/drawing/2014/main" id="{4240CDE1-707E-45DE-9DA3-66A1B08841E0}"/>
            </a:ext>
          </a:extLst>
        </xdr:cNvPr>
        <xdr:cNvSpPr txBox="1"/>
      </xdr:nvSpPr>
      <xdr:spPr>
        <a:xfrm>
          <a:off x="4673600" y="110043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27759</xdr:rowOff>
    </xdr:from>
    <xdr:to>
      <xdr:col>24</xdr:col>
      <xdr:colOff>152400</xdr:colOff>
      <xdr:row>64</xdr:row>
      <xdr:rowOff>27759</xdr:rowOff>
    </xdr:to>
    <xdr:cxnSp macro="">
      <xdr:nvCxnSpPr>
        <xdr:cNvPr id="162" name="直線コネクタ 161">
          <a:extLst>
            <a:ext uri="{FF2B5EF4-FFF2-40B4-BE49-F238E27FC236}">
              <a16:creationId xmlns:a16="http://schemas.microsoft.com/office/drawing/2014/main" id="{96E545BB-B6A6-4794-A12A-3A4D8EBB155B}"/>
            </a:ext>
          </a:extLst>
        </xdr:cNvPr>
        <xdr:cNvCxnSpPr/>
      </xdr:nvCxnSpPr>
      <xdr:spPr>
        <a:xfrm>
          <a:off x="4546600" y="110005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140987</xdr:rowOff>
    </xdr:from>
    <xdr:ext cx="340478" cy="259045"/>
    <xdr:sp macro="" textlink="">
      <xdr:nvSpPr>
        <xdr:cNvPr id="163" name="【橋りょう・トンネル】&#10;有形固定資産減価償却率最大値テキスト">
          <a:extLst>
            <a:ext uri="{FF2B5EF4-FFF2-40B4-BE49-F238E27FC236}">
              <a16:creationId xmlns:a16="http://schemas.microsoft.com/office/drawing/2014/main" id="{8D17CDF3-66FF-485B-B0BB-0A1F9B0A879D}"/>
            </a:ext>
          </a:extLst>
        </xdr:cNvPr>
        <xdr:cNvSpPr txBox="1"/>
      </xdr:nvSpPr>
      <xdr:spPr>
        <a:xfrm>
          <a:off x="4673600" y="93992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22860</xdr:rowOff>
    </xdr:from>
    <xdr:to>
      <xdr:col>24</xdr:col>
      <xdr:colOff>152400</xdr:colOff>
      <xdr:row>56</xdr:row>
      <xdr:rowOff>22860</xdr:rowOff>
    </xdr:to>
    <xdr:cxnSp macro="">
      <xdr:nvCxnSpPr>
        <xdr:cNvPr id="164" name="直線コネクタ 163">
          <a:extLst>
            <a:ext uri="{FF2B5EF4-FFF2-40B4-BE49-F238E27FC236}">
              <a16:creationId xmlns:a16="http://schemas.microsoft.com/office/drawing/2014/main" id="{8265EEFD-62FA-4230-B99E-0CDF50DE462E}"/>
            </a:ext>
          </a:extLst>
        </xdr:cNvPr>
        <xdr:cNvCxnSpPr/>
      </xdr:nvCxnSpPr>
      <xdr:spPr>
        <a:xfrm>
          <a:off x="4546600" y="962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146430</xdr:rowOff>
    </xdr:from>
    <xdr:ext cx="405111" cy="259045"/>
    <xdr:sp macro="" textlink="">
      <xdr:nvSpPr>
        <xdr:cNvPr id="165" name="【橋りょう・トンネル】&#10;有形固定資産減価償却率平均値テキスト">
          <a:extLst>
            <a:ext uri="{FF2B5EF4-FFF2-40B4-BE49-F238E27FC236}">
              <a16:creationId xmlns:a16="http://schemas.microsoft.com/office/drawing/2014/main" id="{56B7CDC9-541A-4B2B-BFB4-042FD92A7D6C}"/>
            </a:ext>
          </a:extLst>
        </xdr:cNvPr>
        <xdr:cNvSpPr txBox="1"/>
      </xdr:nvSpPr>
      <xdr:spPr>
        <a:xfrm>
          <a:off x="4673600" y="104334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168003</xdr:rowOff>
    </xdr:from>
    <xdr:to>
      <xdr:col>24</xdr:col>
      <xdr:colOff>114300</xdr:colOff>
      <xdr:row>61</xdr:row>
      <xdr:rowOff>98153</xdr:rowOff>
    </xdr:to>
    <xdr:sp macro="" textlink="">
      <xdr:nvSpPr>
        <xdr:cNvPr id="166" name="フローチャート: 判断 165">
          <a:extLst>
            <a:ext uri="{FF2B5EF4-FFF2-40B4-BE49-F238E27FC236}">
              <a16:creationId xmlns:a16="http://schemas.microsoft.com/office/drawing/2014/main" id="{0E8D2562-22A4-4D8A-910A-5CC00C7EC8EA}"/>
            </a:ext>
          </a:extLst>
        </xdr:cNvPr>
        <xdr:cNvSpPr/>
      </xdr:nvSpPr>
      <xdr:spPr>
        <a:xfrm>
          <a:off x="45847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67" name="フローチャート: 判断 166">
          <a:extLst>
            <a:ext uri="{FF2B5EF4-FFF2-40B4-BE49-F238E27FC236}">
              <a16:creationId xmlns:a16="http://schemas.microsoft.com/office/drawing/2014/main" id="{DE797E21-2CBF-4BF2-B874-C4E902A8A414}"/>
            </a:ext>
          </a:extLst>
        </xdr:cNvPr>
        <xdr:cNvSpPr/>
      </xdr:nvSpPr>
      <xdr:spPr>
        <a:xfrm>
          <a:off x="3746500" y="1044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140244</xdr:rowOff>
    </xdr:from>
    <xdr:to>
      <xdr:col>15</xdr:col>
      <xdr:colOff>101600</xdr:colOff>
      <xdr:row>61</xdr:row>
      <xdr:rowOff>70394</xdr:rowOff>
    </xdr:to>
    <xdr:sp macro="" textlink="">
      <xdr:nvSpPr>
        <xdr:cNvPr id="168" name="フローチャート: 判断 167">
          <a:extLst>
            <a:ext uri="{FF2B5EF4-FFF2-40B4-BE49-F238E27FC236}">
              <a16:creationId xmlns:a16="http://schemas.microsoft.com/office/drawing/2014/main" id="{D58DFA91-D7A9-4C0E-BD75-3E5340824757}"/>
            </a:ext>
          </a:extLst>
        </xdr:cNvPr>
        <xdr:cNvSpPr/>
      </xdr:nvSpPr>
      <xdr:spPr>
        <a:xfrm>
          <a:off x="2857500" y="1042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128815</xdr:rowOff>
    </xdr:from>
    <xdr:to>
      <xdr:col>10</xdr:col>
      <xdr:colOff>165100</xdr:colOff>
      <xdr:row>61</xdr:row>
      <xdr:rowOff>58965</xdr:rowOff>
    </xdr:to>
    <xdr:sp macro="" textlink="">
      <xdr:nvSpPr>
        <xdr:cNvPr id="169" name="フローチャート: 判断 168">
          <a:extLst>
            <a:ext uri="{FF2B5EF4-FFF2-40B4-BE49-F238E27FC236}">
              <a16:creationId xmlns:a16="http://schemas.microsoft.com/office/drawing/2014/main" id="{C69EE7D9-D899-4B9A-B601-FDE87F3D3637}"/>
            </a:ext>
          </a:extLst>
        </xdr:cNvPr>
        <xdr:cNvSpPr/>
      </xdr:nvSpPr>
      <xdr:spPr>
        <a:xfrm>
          <a:off x="1968500" y="1041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110853</xdr:rowOff>
    </xdr:from>
    <xdr:to>
      <xdr:col>6</xdr:col>
      <xdr:colOff>38100</xdr:colOff>
      <xdr:row>61</xdr:row>
      <xdr:rowOff>41003</xdr:rowOff>
    </xdr:to>
    <xdr:sp macro="" textlink="">
      <xdr:nvSpPr>
        <xdr:cNvPr id="170" name="フローチャート: 判断 169">
          <a:extLst>
            <a:ext uri="{FF2B5EF4-FFF2-40B4-BE49-F238E27FC236}">
              <a16:creationId xmlns:a16="http://schemas.microsoft.com/office/drawing/2014/main" id="{6A283239-AE74-4D43-9AD2-0B9D5173F1AA}"/>
            </a:ext>
          </a:extLst>
        </xdr:cNvPr>
        <xdr:cNvSpPr/>
      </xdr:nvSpPr>
      <xdr:spPr>
        <a:xfrm>
          <a:off x="1079500" y="1039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1" name="テキスト ボックス 170">
          <a:extLst>
            <a:ext uri="{FF2B5EF4-FFF2-40B4-BE49-F238E27FC236}">
              <a16:creationId xmlns:a16="http://schemas.microsoft.com/office/drawing/2014/main" id="{ADFCB590-AE35-4A88-A7C9-529AFC73AC96}"/>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2" name="テキスト ボックス 171">
          <a:extLst>
            <a:ext uri="{FF2B5EF4-FFF2-40B4-BE49-F238E27FC236}">
              <a16:creationId xmlns:a16="http://schemas.microsoft.com/office/drawing/2014/main" id="{E2A9FBA7-8366-4420-8C20-38951437887D}"/>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73" name="テキスト ボックス 172">
          <a:extLst>
            <a:ext uri="{FF2B5EF4-FFF2-40B4-BE49-F238E27FC236}">
              <a16:creationId xmlns:a16="http://schemas.microsoft.com/office/drawing/2014/main" id="{18231431-10B3-4122-B080-4A4D569DBFD7}"/>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74" name="テキスト ボックス 173">
          <a:extLst>
            <a:ext uri="{FF2B5EF4-FFF2-40B4-BE49-F238E27FC236}">
              <a16:creationId xmlns:a16="http://schemas.microsoft.com/office/drawing/2014/main" id="{472DA309-AC8E-497D-A14D-0EE97723AC82}"/>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75" name="テキスト ボックス 174">
          <a:extLst>
            <a:ext uri="{FF2B5EF4-FFF2-40B4-BE49-F238E27FC236}">
              <a16:creationId xmlns:a16="http://schemas.microsoft.com/office/drawing/2014/main" id="{FB36F934-7B8A-41EA-B782-CA222735E5B6}"/>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50437</xdr:rowOff>
    </xdr:from>
    <xdr:to>
      <xdr:col>24</xdr:col>
      <xdr:colOff>114300</xdr:colOff>
      <xdr:row>59</xdr:row>
      <xdr:rowOff>152037</xdr:rowOff>
    </xdr:to>
    <xdr:sp macro="" textlink="">
      <xdr:nvSpPr>
        <xdr:cNvPr id="176" name="楕円 175">
          <a:extLst>
            <a:ext uri="{FF2B5EF4-FFF2-40B4-BE49-F238E27FC236}">
              <a16:creationId xmlns:a16="http://schemas.microsoft.com/office/drawing/2014/main" id="{D8B07CFD-9AB4-4BC8-B03C-AACB0627FA34}"/>
            </a:ext>
          </a:extLst>
        </xdr:cNvPr>
        <xdr:cNvSpPr/>
      </xdr:nvSpPr>
      <xdr:spPr>
        <a:xfrm>
          <a:off x="4584700" y="10165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73314</xdr:rowOff>
    </xdr:from>
    <xdr:ext cx="405111" cy="259045"/>
    <xdr:sp macro="" textlink="">
      <xdr:nvSpPr>
        <xdr:cNvPr id="177" name="【橋りょう・トンネル】&#10;有形固定資産減価償却率該当値テキスト">
          <a:extLst>
            <a:ext uri="{FF2B5EF4-FFF2-40B4-BE49-F238E27FC236}">
              <a16:creationId xmlns:a16="http://schemas.microsoft.com/office/drawing/2014/main" id="{76DBE61F-5A96-4BEF-84F9-9E9EB07BFC9E}"/>
            </a:ext>
          </a:extLst>
        </xdr:cNvPr>
        <xdr:cNvSpPr txBox="1"/>
      </xdr:nvSpPr>
      <xdr:spPr>
        <a:xfrm>
          <a:off x="4673600" y="100174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17780</xdr:rowOff>
    </xdr:from>
    <xdr:to>
      <xdr:col>20</xdr:col>
      <xdr:colOff>38100</xdr:colOff>
      <xdr:row>59</xdr:row>
      <xdr:rowOff>119380</xdr:rowOff>
    </xdr:to>
    <xdr:sp macro="" textlink="">
      <xdr:nvSpPr>
        <xdr:cNvPr id="178" name="楕円 177">
          <a:extLst>
            <a:ext uri="{FF2B5EF4-FFF2-40B4-BE49-F238E27FC236}">
              <a16:creationId xmlns:a16="http://schemas.microsoft.com/office/drawing/2014/main" id="{75F5B42C-83FC-443D-A404-8F4BF65BE1E1}"/>
            </a:ext>
          </a:extLst>
        </xdr:cNvPr>
        <xdr:cNvSpPr/>
      </xdr:nvSpPr>
      <xdr:spPr>
        <a:xfrm>
          <a:off x="3746500" y="1013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68580</xdr:rowOff>
    </xdr:from>
    <xdr:to>
      <xdr:col>24</xdr:col>
      <xdr:colOff>63500</xdr:colOff>
      <xdr:row>59</xdr:row>
      <xdr:rowOff>101237</xdr:rowOff>
    </xdr:to>
    <xdr:cxnSp macro="">
      <xdr:nvCxnSpPr>
        <xdr:cNvPr id="179" name="直線コネクタ 178">
          <a:extLst>
            <a:ext uri="{FF2B5EF4-FFF2-40B4-BE49-F238E27FC236}">
              <a16:creationId xmlns:a16="http://schemas.microsoft.com/office/drawing/2014/main" id="{297DD2B6-8AC1-4EC1-83D7-F446395178FB}"/>
            </a:ext>
          </a:extLst>
        </xdr:cNvPr>
        <xdr:cNvCxnSpPr/>
      </xdr:nvCxnSpPr>
      <xdr:spPr>
        <a:xfrm>
          <a:off x="3797300" y="10184130"/>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154940</xdr:rowOff>
    </xdr:from>
    <xdr:to>
      <xdr:col>15</xdr:col>
      <xdr:colOff>101600</xdr:colOff>
      <xdr:row>59</xdr:row>
      <xdr:rowOff>85090</xdr:rowOff>
    </xdr:to>
    <xdr:sp macro="" textlink="">
      <xdr:nvSpPr>
        <xdr:cNvPr id="180" name="楕円 179">
          <a:extLst>
            <a:ext uri="{FF2B5EF4-FFF2-40B4-BE49-F238E27FC236}">
              <a16:creationId xmlns:a16="http://schemas.microsoft.com/office/drawing/2014/main" id="{F516D18E-D895-4568-BB47-9537100A75BF}"/>
            </a:ext>
          </a:extLst>
        </xdr:cNvPr>
        <xdr:cNvSpPr/>
      </xdr:nvSpPr>
      <xdr:spPr>
        <a:xfrm>
          <a:off x="2857500" y="1009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34290</xdr:rowOff>
    </xdr:from>
    <xdr:to>
      <xdr:col>19</xdr:col>
      <xdr:colOff>177800</xdr:colOff>
      <xdr:row>59</xdr:row>
      <xdr:rowOff>68580</xdr:rowOff>
    </xdr:to>
    <xdr:cxnSp macro="">
      <xdr:nvCxnSpPr>
        <xdr:cNvPr id="181" name="直線コネクタ 180">
          <a:extLst>
            <a:ext uri="{FF2B5EF4-FFF2-40B4-BE49-F238E27FC236}">
              <a16:creationId xmlns:a16="http://schemas.microsoft.com/office/drawing/2014/main" id="{C4C9B740-B26F-4EA8-A03D-3C7554447EED}"/>
            </a:ext>
          </a:extLst>
        </xdr:cNvPr>
        <xdr:cNvCxnSpPr/>
      </xdr:nvCxnSpPr>
      <xdr:spPr>
        <a:xfrm>
          <a:off x="2908300" y="1014984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77850</xdr:rowOff>
    </xdr:from>
    <xdr:ext cx="405111" cy="259045"/>
    <xdr:sp macro="" textlink="">
      <xdr:nvSpPr>
        <xdr:cNvPr id="182" name="n_1aveValue【橋りょう・トンネル】&#10;有形固定資産減価償却率">
          <a:extLst>
            <a:ext uri="{FF2B5EF4-FFF2-40B4-BE49-F238E27FC236}">
              <a16:creationId xmlns:a16="http://schemas.microsoft.com/office/drawing/2014/main" id="{BB339E50-FB1A-492E-A6F2-1E3483985F81}"/>
            </a:ext>
          </a:extLst>
        </xdr:cNvPr>
        <xdr:cNvSpPr txBox="1"/>
      </xdr:nvSpPr>
      <xdr:spPr>
        <a:xfrm>
          <a:off x="3582044" y="10536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61521</xdr:rowOff>
    </xdr:from>
    <xdr:ext cx="405111" cy="259045"/>
    <xdr:sp macro="" textlink="">
      <xdr:nvSpPr>
        <xdr:cNvPr id="183" name="n_2aveValue【橋りょう・トンネル】&#10;有形固定資産減価償却率">
          <a:extLst>
            <a:ext uri="{FF2B5EF4-FFF2-40B4-BE49-F238E27FC236}">
              <a16:creationId xmlns:a16="http://schemas.microsoft.com/office/drawing/2014/main" id="{759AB60F-4A03-4984-AFB3-E5876924C311}"/>
            </a:ext>
          </a:extLst>
        </xdr:cNvPr>
        <xdr:cNvSpPr txBox="1"/>
      </xdr:nvSpPr>
      <xdr:spPr>
        <a:xfrm>
          <a:off x="2705744" y="1051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75492</xdr:rowOff>
    </xdr:from>
    <xdr:ext cx="405111" cy="259045"/>
    <xdr:sp macro="" textlink="">
      <xdr:nvSpPr>
        <xdr:cNvPr id="184" name="n_3aveValue【橋りょう・トンネル】&#10;有形固定資産減価償却率">
          <a:extLst>
            <a:ext uri="{FF2B5EF4-FFF2-40B4-BE49-F238E27FC236}">
              <a16:creationId xmlns:a16="http://schemas.microsoft.com/office/drawing/2014/main" id="{DD0F1E07-C079-473C-8C60-C6E5EE0C5D43}"/>
            </a:ext>
          </a:extLst>
        </xdr:cNvPr>
        <xdr:cNvSpPr txBox="1"/>
      </xdr:nvSpPr>
      <xdr:spPr>
        <a:xfrm>
          <a:off x="1816744" y="10191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57530</xdr:rowOff>
    </xdr:from>
    <xdr:ext cx="405111" cy="259045"/>
    <xdr:sp macro="" textlink="">
      <xdr:nvSpPr>
        <xdr:cNvPr id="185" name="n_4aveValue【橋りょう・トンネル】&#10;有形固定資産減価償却率">
          <a:extLst>
            <a:ext uri="{FF2B5EF4-FFF2-40B4-BE49-F238E27FC236}">
              <a16:creationId xmlns:a16="http://schemas.microsoft.com/office/drawing/2014/main" id="{2F9AEF9A-9755-4975-B5B9-8CD25B169E31}"/>
            </a:ext>
          </a:extLst>
        </xdr:cNvPr>
        <xdr:cNvSpPr txBox="1"/>
      </xdr:nvSpPr>
      <xdr:spPr>
        <a:xfrm>
          <a:off x="927744" y="10173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135907</xdr:rowOff>
    </xdr:from>
    <xdr:ext cx="405111" cy="259045"/>
    <xdr:sp macro="" textlink="">
      <xdr:nvSpPr>
        <xdr:cNvPr id="186" name="n_1mainValue【橋りょう・トンネル】&#10;有形固定資産減価償却率">
          <a:extLst>
            <a:ext uri="{FF2B5EF4-FFF2-40B4-BE49-F238E27FC236}">
              <a16:creationId xmlns:a16="http://schemas.microsoft.com/office/drawing/2014/main" id="{79CD9205-C2EE-4A75-8FF2-D41214169AEA}"/>
            </a:ext>
          </a:extLst>
        </xdr:cNvPr>
        <xdr:cNvSpPr txBox="1"/>
      </xdr:nvSpPr>
      <xdr:spPr>
        <a:xfrm>
          <a:off x="3582044" y="990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101617</xdr:rowOff>
    </xdr:from>
    <xdr:ext cx="405111" cy="259045"/>
    <xdr:sp macro="" textlink="">
      <xdr:nvSpPr>
        <xdr:cNvPr id="187" name="n_2mainValue【橋りょう・トンネル】&#10;有形固定資産減価償却率">
          <a:extLst>
            <a:ext uri="{FF2B5EF4-FFF2-40B4-BE49-F238E27FC236}">
              <a16:creationId xmlns:a16="http://schemas.microsoft.com/office/drawing/2014/main" id="{9A3EAED3-2809-4D23-A0B0-5FFF22C3D252}"/>
            </a:ext>
          </a:extLst>
        </xdr:cNvPr>
        <xdr:cNvSpPr txBox="1"/>
      </xdr:nvSpPr>
      <xdr:spPr>
        <a:xfrm>
          <a:off x="2705744" y="9874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88" name="正方形/長方形 187">
          <a:extLst>
            <a:ext uri="{FF2B5EF4-FFF2-40B4-BE49-F238E27FC236}">
              <a16:creationId xmlns:a16="http://schemas.microsoft.com/office/drawing/2014/main" id="{DD893559-941F-41D1-BC69-D4D768E9DA2B}"/>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89" name="正方形/長方形 188">
          <a:extLst>
            <a:ext uri="{FF2B5EF4-FFF2-40B4-BE49-F238E27FC236}">
              <a16:creationId xmlns:a16="http://schemas.microsoft.com/office/drawing/2014/main" id="{0BE14EBA-64E4-40D0-9667-4B0FE1017128}"/>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90" name="正方形/長方形 189">
          <a:extLst>
            <a:ext uri="{FF2B5EF4-FFF2-40B4-BE49-F238E27FC236}">
              <a16:creationId xmlns:a16="http://schemas.microsoft.com/office/drawing/2014/main" id="{A0B43B39-346A-4040-BFA0-C7DAFD7AD10A}"/>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91" name="正方形/長方形 190">
          <a:extLst>
            <a:ext uri="{FF2B5EF4-FFF2-40B4-BE49-F238E27FC236}">
              <a16:creationId xmlns:a16="http://schemas.microsoft.com/office/drawing/2014/main" id="{81DF6DAE-9E4D-48B4-B5D1-30B404EDA142}"/>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92" name="正方形/長方形 191">
          <a:extLst>
            <a:ext uri="{FF2B5EF4-FFF2-40B4-BE49-F238E27FC236}">
              <a16:creationId xmlns:a16="http://schemas.microsoft.com/office/drawing/2014/main" id="{9E72D74F-5441-4AF3-9593-7B1B5BB84E48}"/>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93" name="正方形/長方形 192">
          <a:extLst>
            <a:ext uri="{FF2B5EF4-FFF2-40B4-BE49-F238E27FC236}">
              <a16:creationId xmlns:a16="http://schemas.microsoft.com/office/drawing/2014/main" id="{CC58A527-1D37-443B-B09F-700E0E977989}"/>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94" name="正方形/長方形 193">
          <a:extLst>
            <a:ext uri="{FF2B5EF4-FFF2-40B4-BE49-F238E27FC236}">
              <a16:creationId xmlns:a16="http://schemas.microsoft.com/office/drawing/2014/main" id="{2941DE23-03AA-457F-82AA-90257BE39D2C}"/>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95" name="正方形/長方形 194">
          <a:extLst>
            <a:ext uri="{FF2B5EF4-FFF2-40B4-BE49-F238E27FC236}">
              <a16:creationId xmlns:a16="http://schemas.microsoft.com/office/drawing/2014/main" id="{141388CA-7C36-4203-8BDB-D87858E2D2C5}"/>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96" name="テキスト ボックス 195">
          <a:extLst>
            <a:ext uri="{FF2B5EF4-FFF2-40B4-BE49-F238E27FC236}">
              <a16:creationId xmlns:a16="http://schemas.microsoft.com/office/drawing/2014/main" id="{E0D52AD0-3B45-4275-ABB7-C750C062310D}"/>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97" name="直線コネクタ 196">
          <a:extLst>
            <a:ext uri="{FF2B5EF4-FFF2-40B4-BE49-F238E27FC236}">
              <a16:creationId xmlns:a16="http://schemas.microsoft.com/office/drawing/2014/main" id="{DB2AA85C-25C0-4E4C-97CF-89D44D138F2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98" name="直線コネクタ 197">
          <a:extLst>
            <a:ext uri="{FF2B5EF4-FFF2-40B4-BE49-F238E27FC236}">
              <a16:creationId xmlns:a16="http://schemas.microsoft.com/office/drawing/2014/main" id="{907D4098-C4D0-4C09-B905-88D18E258D84}"/>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199" name="テキスト ボックス 198">
          <a:extLst>
            <a:ext uri="{FF2B5EF4-FFF2-40B4-BE49-F238E27FC236}">
              <a16:creationId xmlns:a16="http://schemas.microsoft.com/office/drawing/2014/main" id="{3CCA8088-E6F7-4A62-8897-333322CEF4BB}"/>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00" name="直線コネクタ 199">
          <a:extLst>
            <a:ext uri="{FF2B5EF4-FFF2-40B4-BE49-F238E27FC236}">
              <a16:creationId xmlns:a16="http://schemas.microsoft.com/office/drawing/2014/main" id="{B9BE1CBD-9E03-463A-BB00-50639F25E932}"/>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01" name="テキスト ボックス 200">
          <a:extLst>
            <a:ext uri="{FF2B5EF4-FFF2-40B4-BE49-F238E27FC236}">
              <a16:creationId xmlns:a16="http://schemas.microsoft.com/office/drawing/2014/main" id="{849F49E0-63BE-4C20-9B8F-6C7CF6252FD9}"/>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02" name="直線コネクタ 201">
          <a:extLst>
            <a:ext uri="{FF2B5EF4-FFF2-40B4-BE49-F238E27FC236}">
              <a16:creationId xmlns:a16="http://schemas.microsoft.com/office/drawing/2014/main" id="{2DFB4104-719B-4098-9036-FD8F28627EE5}"/>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03" name="テキスト ボックス 202">
          <a:extLst>
            <a:ext uri="{FF2B5EF4-FFF2-40B4-BE49-F238E27FC236}">
              <a16:creationId xmlns:a16="http://schemas.microsoft.com/office/drawing/2014/main" id="{4FC4A133-3310-4952-B1FC-D70C374DA1DD}"/>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04" name="直線コネクタ 203">
          <a:extLst>
            <a:ext uri="{FF2B5EF4-FFF2-40B4-BE49-F238E27FC236}">
              <a16:creationId xmlns:a16="http://schemas.microsoft.com/office/drawing/2014/main" id="{BDE85B82-3D59-4B08-8652-9E6F7F8FE5B6}"/>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05" name="テキスト ボックス 204">
          <a:extLst>
            <a:ext uri="{FF2B5EF4-FFF2-40B4-BE49-F238E27FC236}">
              <a16:creationId xmlns:a16="http://schemas.microsoft.com/office/drawing/2014/main" id="{FE691138-4D91-4B81-83AF-7E1CDF2D75CE}"/>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06" name="直線コネクタ 205">
          <a:extLst>
            <a:ext uri="{FF2B5EF4-FFF2-40B4-BE49-F238E27FC236}">
              <a16:creationId xmlns:a16="http://schemas.microsoft.com/office/drawing/2014/main" id="{B52C28AD-4B9E-4E2B-AF88-7F5E3259BC1E}"/>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07" name="テキスト ボックス 206">
          <a:extLst>
            <a:ext uri="{FF2B5EF4-FFF2-40B4-BE49-F238E27FC236}">
              <a16:creationId xmlns:a16="http://schemas.microsoft.com/office/drawing/2014/main" id="{8EC1D0DF-7AAE-44C5-83CB-F777030E9C14}"/>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08" name="直線コネクタ 207">
          <a:extLst>
            <a:ext uri="{FF2B5EF4-FFF2-40B4-BE49-F238E27FC236}">
              <a16:creationId xmlns:a16="http://schemas.microsoft.com/office/drawing/2014/main" id="{5FB2116E-A001-45E4-BC25-9E0B5943576E}"/>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09" name="テキスト ボックス 208">
          <a:extLst>
            <a:ext uri="{FF2B5EF4-FFF2-40B4-BE49-F238E27FC236}">
              <a16:creationId xmlns:a16="http://schemas.microsoft.com/office/drawing/2014/main" id="{BCA7D6AC-A49E-4ACA-8EBC-13AF0BD8C6BE}"/>
            </a:ext>
          </a:extLst>
        </xdr:cNvPr>
        <xdr:cNvSpPr txBox="1"/>
      </xdr:nvSpPr>
      <xdr:spPr>
        <a:xfrm>
          <a:off x="5854308" y="900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10" name="【橋りょう・トンネル】&#10;一人当たり有形固定資産（償却資産）額グラフ枠">
          <a:extLst>
            <a:ext uri="{FF2B5EF4-FFF2-40B4-BE49-F238E27FC236}">
              <a16:creationId xmlns:a16="http://schemas.microsoft.com/office/drawing/2014/main" id="{2A10F402-0600-4871-9F19-3D44E6141D4B}"/>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10709</xdr:rowOff>
    </xdr:from>
    <xdr:to>
      <xdr:col>54</xdr:col>
      <xdr:colOff>189865</xdr:colOff>
      <xdr:row>64</xdr:row>
      <xdr:rowOff>74877</xdr:rowOff>
    </xdr:to>
    <xdr:cxnSp macro="">
      <xdr:nvCxnSpPr>
        <xdr:cNvPr id="211" name="直線コネクタ 210">
          <a:extLst>
            <a:ext uri="{FF2B5EF4-FFF2-40B4-BE49-F238E27FC236}">
              <a16:creationId xmlns:a16="http://schemas.microsoft.com/office/drawing/2014/main" id="{842FA446-8041-4683-8A34-53318B1754C8}"/>
            </a:ext>
          </a:extLst>
        </xdr:cNvPr>
        <xdr:cNvCxnSpPr/>
      </xdr:nvCxnSpPr>
      <xdr:spPr>
        <a:xfrm flipV="1">
          <a:off x="10476865" y="9783359"/>
          <a:ext cx="0" cy="1264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78704</xdr:rowOff>
    </xdr:from>
    <xdr:ext cx="469744" cy="259045"/>
    <xdr:sp macro="" textlink="">
      <xdr:nvSpPr>
        <xdr:cNvPr id="212" name="【橋りょう・トンネル】&#10;一人当たり有形固定資産（償却資産）額最小値テキスト">
          <a:extLst>
            <a:ext uri="{FF2B5EF4-FFF2-40B4-BE49-F238E27FC236}">
              <a16:creationId xmlns:a16="http://schemas.microsoft.com/office/drawing/2014/main" id="{C33FC4D2-317C-4218-9494-C6FF9DD12684}"/>
            </a:ext>
          </a:extLst>
        </xdr:cNvPr>
        <xdr:cNvSpPr txBox="1"/>
      </xdr:nvSpPr>
      <xdr:spPr>
        <a:xfrm>
          <a:off x="10515600" y="11051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74877</xdr:rowOff>
    </xdr:from>
    <xdr:to>
      <xdr:col>55</xdr:col>
      <xdr:colOff>88900</xdr:colOff>
      <xdr:row>64</xdr:row>
      <xdr:rowOff>74877</xdr:rowOff>
    </xdr:to>
    <xdr:cxnSp macro="">
      <xdr:nvCxnSpPr>
        <xdr:cNvPr id="213" name="直線コネクタ 212">
          <a:extLst>
            <a:ext uri="{FF2B5EF4-FFF2-40B4-BE49-F238E27FC236}">
              <a16:creationId xmlns:a16="http://schemas.microsoft.com/office/drawing/2014/main" id="{ACC4DF2D-78F6-4697-A8F8-DB5E9A973330}"/>
            </a:ext>
          </a:extLst>
        </xdr:cNvPr>
        <xdr:cNvCxnSpPr/>
      </xdr:nvCxnSpPr>
      <xdr:spPr>
        <a:xfrm>
          <a:off x="10388600" y="11047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128836</xdr:rowOff>
    </xdr:from>
    <xdr:ext cx="690189" cy="259045"/>
    <xdr:sp macro="" textlink="">
      <xdr:nvSpPr>
        <xdr:cNvPr id="214" name="【橋りょう・トンネル】&#10;一人当たり有形固定資産（償却資産）額最大値テキスト">
          <a:extLst>
            <a:ext uri="{FF2B5EF4-FFF2-40B4-BE49-F238E27FC236}">
              <a16:creationId xmlns:a16="http://schemas.microsoft.com/office/drawing/2014/main" id="{9881F22A-5020-4F24-9CE4-473E986923B1}"/>
            </a:ext>
          </a:extLst>
        </xdr:cNvPr>
        <xdr:cNvSpPr txBox="1"/>
      </xdr:nvSpPr>
      <xdr:spPr>
        <a:xfrm>
          <a:off x="10515600" y="955858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6,643,786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10709</xdr:rowOff>
    </xdr:from>
    <xdr:to>
      <xdr:col>55</xdr:col>
      <xdr:colOff>88900</xdr:colOff>
      <xdr:row>57</xdr:row>
      <xdr:rowOff>10709</xdr:rowOff>
    </xdr:to>
    <xdr:cxnSp macro="">
      <xdr:nvCxnSpPr>
        <xdr:cNvPr id="215" name="直線コネクタ 214">
          <a:extLst>
            <a:ext uri="{FF2B5EF4-FFF2-40B4-BE49-F238E27FC236}">
              <a16:creationId xmlns:a16="http://schemas.microsoft.com/office/drawing/2014/main" id="{471485E0-3DF5-4A07-9EC5-C7CDADBC64BC}"/>
            </a:ext>
          </a:extLst>
        </xdr:cNvPr>
        <xdr:cNvCxnSpPr/>
      </xdr:nvCxnSpPr>
      <xdr:spPr>
        <a:xfrm>
          <a:off x="10388600" y="97833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156375</xdr:rowOff>
    </xdr:from>
    <xdr:ext cx="690189" cy="259045"/>
    <xdr:sp macro="" textlink="">
      <xdr:nvSpPr>
        <xdr:cNvPr id="216" name="【橋りょう・トンネル】&#10;一人当たり有形固定資産（償却資産）額平均値テキスト">
          <a:extLst>
            <a:ext uri="{FF2B5EF4-FFF2-40B4-BE49-F238E27FC236}">
              <a16:creationId xmlns:a16="http://schemas.microsoft.com/office/drawing/2014/main" id="{0124BA30-BC12-482A-9B22-E0BBB3B10876}"/>
            </a:ext>
          </a:extLst>
        </xdr:cNvPr>
        <xdr:cNvSpPr txBox="1"/>
      </xdr:nvSpPr>
      <xdr:spPr>
        <a:xfrm>
          <a:off x="10515600" y="10614825"/>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1,232,556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133498</xdr:rowOff>
    </xdr:from>
    <xdr:to>
      <xdr:col>55</xdr:col>
      <xdr:colOff>50800</xdr:colOff>
      <xdr:row>63</xdr:row>
      <xdr:rowOff>63648</xdr:rowOff>
    </xdr:to>
    <xdr:sp macro="" textlink="">
      <xdr:nvSpPr>
        <xdr:cNvPr id="217" name="フローチャート: 判断 216">
          <a:extLst>
            <a:ext uri="{FF2B5EF4-FFF2-40B4-BE49-F238E27FC236}">
              <a16:creationId xmlns:a16="http://schemas.microsoft.com/office/drawing/2014/main" id="{F57960AB-6F85-4FC7-9637-E142D0FDE63D}"/>
            </a:ext>
          </a:extLst>
        </xdr:cNvPr>
        <xdr:cNvSpPr/>
      </xdr:nvSpPr>
      <xdr:spPr>
        <a:xfrm>
          <a:off x="10426700" y="10763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133383</xdr:rowOff>
    </xdr:from>
    <xdr:to>
      <xdr:col>50</xdr:col>
      <xdr:colOff>165100</xdr:colOff>
      <xdr:row>63</xdr:row>
      <xdr:rowOff>63533</xdr:rowOff>
    </xdr:to>
    <xdr:sp macro="" textlink="">
      <xdr:nvSpPr>
        <xdr:cNvPr id="218" name="フローチャート: 判断 217">
          <a:extLst>
            <a:ext uri="{FF2B5EF4-FFF2-40B4-BE49-F238E27FC236}">
              <a16:creationId xmlns:a16="http://schemas.microsoft.com/office/drawing/2014/main" id="{727F745B-D74B-4690-A705-BD501E8C4D77}"/>
            </a:ext>
          </a:extLst>
        </xdr:cNvPr>
        <xdr:cNvSpPr/>
      </xdr:nvSpPr>
      <xdr:spPr>
        <a:xfrm>
          <a:off x="9588500" y="10763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140131</xdr:rowOff>
    </xdr:from>
    <xdr:to>
      <xdr:col>46</xdr:col>
      <xdr:colOff>38100</xdr:colOff>
      <xdr:row>63</xdr:row>
      <xdr:rowOff>70281</xdr:rowOff>
    </xdr:to>
    <xdr:sp macro="" textlink="">
      <xdr:nvSpPr>
        <xdr:cNvPr id="219" name="フローチャート: 判断 218">
          <a:extLst>
            <a:ext uri="{FF2B5EF4-FFF2-40B4-BE49-F238E27FC236}">
              <a16:creationId xmlns:a16="http://schemas.microsoft.com/office/drawing/2014/main" id="{79CF0E13-39CE-4BC2-A2E9-3030EFEF027A}"/>
            </a:ext>
          </a:extLst>
        </xdr:cNvPr>
        <xdr:cNvSpPr/>
      </xdr:nvSpPr>
      <xdr:spPr>
        <a:xfrm>
          <a:off x="8699500" y="10770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149885</xdr:rowOff>
    </xdr:from>
    <xdr:to>
      <xdr:col>41</xdr:col>
      <xdr:colOff>101600</xdr:colOff>
      <xdr:row>63</xdr:row>
      <xdr:rowOff>80035</xdr:rowOff>
    </xdr:to>
    <xdr:sp macro="" textlink="">
      <xdr:nvSpPr>
        <xdr:cNvPr id="220" name="フローチャート: 判断 219">
          <a:extLst>
            <a:ext uri="{FF2B5EF4-FFF2-40B4-BE49-F238E27FC236}">
              <a16:creationId xmlns:a16="http://schemas.microsoft.com/office/drawing/2014/main" id="{056475AE-F977-4A60-AF55-557F213100F9}"/>
            </a:ext>
          </a:extLst>
        </xdr:cNvPr>
        <xdr:cNvSpPr/>
      </xdr:nvSpPr>
      <xdr:spPr>
        <a:xfrm>
          <a:off x="7810500" y="10779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156761</xdr:rowOff>
    </xdr:from>
    <xdr:to>
      <xdr:col>36</xdr:col>
      <xdr:colOff>165100</xdr:colOff>
      <xdr:row>63</xdr:row>
      <xdr:rowOff>86911</xdr:rowOff>
    </xdr:to>
    <xdr:sp macro="" textlink="">
      <xdr:nvSpPr>
        <xdr:cNvPr id="221" name="フローチャート: 判断 220">
          <a:extLst>
            <a:ext uri="{FF2B5EF4-FFF2-40B4-BE49-F238E27FC236}">
              <a16:creationId xmlns:a16="http://schemas.microsoft.com/office/drawing/2014/main" id="{703016B4-50BB-4154-8F58-95CEAF44C256}"/>
            </a:ext>
          </a:extLst>
        </xdr:cNvPr>
        <xdr:cNvSpPr/>
      </xdr:nvSpPr>
      <xdr:spPr>
        <a:xfrm>
          <a:off x="6921500" y="10786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22" name="テキスト ボックス 221">
          <a:extLst>
            <a:ext uri="{FF2B5EF4-FFF2-40B4-BE49-F238E27FC236}">
              <a16:creationId xmlns:a16="http://schemas.microsoft.com/office/drawing/2014/main" id="{E36C2547-C531-4E1A-B32F-5C54792E11D2}"/>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23" name="テキスト ボックス 222">
          <a:extLst>
            <a:ext uri="{FF2B5EF4-FFF2-40B4-BE49-F238E27FC236}">
              <a16:creationId xmlns:a16="http://schemas.microsoft.com/office/drawing/2014/main" id="{F18575BD-7254-4905-9079-9F3DF34BC9CE}"/>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24" name="テキスト ボックス 223">
          <a:extLst>
            <a:ext uri="{FF2B5EF4-FFF2-40B4-BE49-F238E27FC236}">
              <a16:creationId xmlns:a16="http://schemas.microsoft.com/office/drawing/2014/main" id="{0E16C404-AF3E-4C4B-9623-CFA335351018}"/>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25" name="テキスト ボックス 224">
          <a:extLst>
            <a:ext uri="{FF2B5EF4-FFF2-40B4-BE49-F238E27FC236}">
              <a16:creationId xmlns:a16="http://schemas.microsoft.com/office/drawing/2014/main" id="{64E7A346-A185-4132-9EB9-026C48354FA1}"/>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26" name="テキスト ボックス 225">
          <a:extLst>
            <a:ext uri="{FF2B5EF4-FFF2-40B4-BE49-F238E27FC236}">
              <a16:creationId xmlns:a16="http://schemas.microsoft.com/office/drawing/2014/main" id="{E6BC2276-A210-46AC-A4BD-369C7A5FDA99}"/>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6042</xdr:rowOff>
    </xdr:from>
    <xdr:to>
      <xdr:col>55</xdr:col>
      <xdr:colOff>50800</xdr:colOff>
      <xdr:row>64</xdr:row>
      <xdr:rowOff>107642</xdr:rowOff>
    </xdr:to>
    <xdr:sp macro="" textlink="">
      <xdr:nvSpPr>
        <xdr:cNvPr id="227" name="楕円 226">
          <a:extLst>
            <a:ext uri="{FF2B5EF4-FFF2-40B4-BE49-F238E27FC236}">
              <a16:creationId xmlns:a16="http://schemas.microsoft.com/office/drawing/2014/main" id="{9D326C43-DEF1-4F3A-861F-2EDC3AF4DCCF}"/>
            </a:ext>
          </a:extLst>
        </xdr:cNvPr>
        <xdr:cNvSpPr/>
      </xdr:nvSpPr>
      <xdr:spPr>
        <a:xfrm>
          <a:off x="10426700" y="10978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92419</xdr:rowOff>
    </xdr:from>
    <xdr:ext cx="599010" cy="259045"/>
    <xdr:sp macro="" textlink="">
      <xdr:nvSpPr>
        <xdr:cNvPr id="228" name="【橋りょう・トンネル】&#10;一人当たり有形固定資産（償却資産）額該当値テキスト">
          <a:extLst>
            <a:ext uri="{FF2B5EF4-FFF2-40B4-BE49-F238E27FC236}">
              <a16:creationId xmlns:a16="http://schemas.microsoft.com/office/drawing/2014/main" id="{CFFDDB5D-165E-4BA4-BB8D-6F0ED6FB4053}"/>
            </a:ext>
          </a:extLst>
        </xdr:cNvPr>
        <xdr:cNvSpPr txBox="1"/>
      </xdr:nvSpPr>
      <xdr:spPr>
        <a:xfrm>
          <a:off x="10515600" y="108937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6422</xdr:rowOff>
    </xdr:from>
    <xdr:to>
      <xdr:col>50</xdr:col>
      <xdr:colOff>165100</xdr:colOff>
      <xdr:row>64</xdr:row>
      <xdr:rowOff>108022</xdr:rowOff>
    </xdr:to>
    <xdr:sp macro="" textlink="">
      <xdr:nvSpPr>
        <xdr:cNvPr id="229" name="楕円 228">
          <a:extLst>
            <a:ext uri="{FF2B5EF4-FFF2-40B4-BE49-F238E27FC236}">
              <a16:creationId xmlns:a16="http://schemas.microsoft.com/office/drawing/2014/main" id="{19F14458-8411-4C81-AA4A-890D2BD051C0}"/>
            </a:ext>
          </a:extLst>
        </xdr:cNvPr>
        <xdr:cNvSpPr/>
      </xdr:nvSpPr>
      <xdr:spPr>
        <a:xfrm>
          <a:off x="9588500" y="10979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56842</xdr:rowOff>
    </xdr:from>
    <xdr:to>
      <xdr:col>55</xdr:col>
      <xdr:colOff>0</xdr:colOff>
      <xdr:row>64</xdr:row>
      <xdr:rowOff>57222</xdr:rowOff>
    </xdr:to>
    <xdr:cxnSp macro="">
      <xdr:nvCxnSpPr>
        <xdr:cNvPr id="230" name="直線コネクタ 229">
          <a:extLst>
            <a:ext uri="{FF2B5EF4-FFF2-40B4-BE49-F238E27FC236}">
              <a16:creationId xmlns:a16="http://schemas.microsoft.com/office/drawing/2014/main" id="{5C9F8E9B-C086-4F7D-8D22-9E3ACA12BD48}"/>
            </a:ext>
          </a:extLst>
        </xdr:cNvPr>
        <xdr:cNvCxnSpPr/>
      </xdr:nvCxnSpPr>
      <xdr:spPr>
        <a:xfrm flipV="1">
          <a:off x="9639300" y="11029642"/>
          <a:ext cx="838200" cy="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6968</xdr:rowOff>
    </xdr:from>
    <xdr:to>
      <xdr:col>46</xdr:col>
      <xdr:colOff>38100</xdr:colOff>
      <xdr:row>64</xdr:row>
      <xdr:rowOff>108568</xdr:rowOff>
    </xdr:to>
    <xdr:sp macro="" textlink="">
      <xdr:nvSpPr>
        <xdr:cNvPr id="231" name="楕円 230">
          <a:extLst>
            <a:ext uri="{FF2B5EF4-FFF2-40B4-BE49-F238E27FC236}">
              <a16:creationId xmlns:a16="http://schemas.microsoft.com/office/drawing/2014/main" id="{1713D8B0-67DB-4A54-9493-0D046693A7B2}"/>
            </a:ext>
          </a:extLst>
        </xdr:cNvPr>
        <xdr:cNvSpPr/>
      </xdr:nvSpPr>
      <xdr:spPr>
        <a:xfrm>
          <a:off x="8699500" y="10979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57222</xdr:rowOff>
    </xdr:from>
    <xdr:to>
      <xdr:col>50</xdr:col>
      <xdr:colOff>114300</xdr:colOff>
      <xdr:row>64</xdr:row>
      <xdr:rowOff>57768</xdr:rowOff>
    </xdr:to>
    <xdr:cxnSp macro="">
      <xdr:nvCxnSpPr>
        <xdr:cNvPr id="232" name="直線コネクタ 231">
          <a:extLst>
            <a:ext uri="{FF2B5EF4-FFF2-40B4-BE49-F238E27FC236}">
              <a16:creationId xmlns:a16="http://schemas.microsoft.com/office/drawing/2014/main" id="{DEC0AC99-DBB7-48B2-ABAF-B05948964929}"/>
            </a:ext>
          </a:extLst>
        </xdr:cNvPr>
        <xdr:cNvCxnSpPr/>
      </xdr:nvCxnSpPr>
      <xdr:spPr>
        <a:xfrm flipV="1">
          <a:off x="8750300" y="11030022"/>
          <a:ext cx="889000" cy="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61</xdr:row>
      <xdr:rowOff>80060</xdr:rowOff>
    </xdr:from>
    <xdr:ext cx="690189" cy="259045"/>
    <xdr:sp macro="" textlink="">
      <xdr:nvSpPr>
        <xdr:cNvPr id="233" name="n_1aveValue【橋りょう・トンネル】&#10;一人当たり有形固定資産（償却資産）額">
          <a:extLst>
            <a:ext uri="{FF2B5EF4-FFF2-40B4-BE49-F238E27FC236}">
              <a16:creationId xmlns:a16="http://schemas.microsoft.com/office/drawing/2014/main" id="{DC7D87F9-40C0-4F81-938B-64C80EC400D7}"/>
            </a:ext>
          </a:extLst>
        </xdr:cNvPr>
        <xdr:cNvSpPr txBox="1"/>
      </xdr:nvSpPr>
      <xdr:spPr>
        <a:xfrm>
          <a:off x="9281505" y="105385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1,233,158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86808</xdr:rowOff>
    </xdr:from>
    <xdr:ext cx="690189" cy="259045"/>
    <xdr:sp macro="" textlink="">
      <xdr:nvSpPr>
        <xdr:cNvPr id="234" name="n_2aveValue【橋りょう・トンネル】&#10;一人当たり有形固定資産（償却資産）額">
          <a:extLst>
            <a:ext uri="{FF2B5EF4-FFF2-40B4-BE49-F238E27FC236}">
              <a16:creationId xmlns:a16="http://schemas.microsoft.com/office/drawing/2014/main" id="{FD537646-90E1-49C9-8C05-BFBA6B3C3B7F}"/>
            </a:ext>
          </a:extLst>
        </xdr:cNvPr>
        <xdr:cNvSpPr txBox="1"/>
      </xdr:nvSpPr>
      <xdr:spPr>
        <a:xfrm>
          <a:off x="8405205" y="1054525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61</xdr:row>
      <xdr:rowOff>96562</xdr:rowOff>
    </xdr:from>
    <xdr:ext cx="690189" cy="259045"/>
    <xdr:sp macro="" textlink="">
      <xdr:nvSpPr>
        <xdr:cNvPr id="235" name="n_3aveValue【橋りょう・トンネル】&#10;一人当たり有形固定資産（償却資産）額">
          <a:extLst>
            <a:ext uri="{FF2B5EF4-FFF2-40B4-BE49-F238E27FC236}">
              <a16:creationId xmlns:a16="http://schemas.microsoft.com/office/drawing/2014/main" id="{F0A14005-6D66-470C-BDB2-4A78B6B1465D}"/>
            </a:ext>
          </a:extLst>
        </xdr:cNvPr>
        <xdr:cNvSpPr txBox="1"/>
      </xdr:nvSpPr>
      <xdr:spPr>
        <a:xfrm>
          <a:off x="7516205" y="1055501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1,146,539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61</xdr:row>
      <xdr:rowOff>103438</xdr:rowOff>
    </xdr:from>
    <xdr:ext cx="690189" cy="259045"/>
    <xdr:sp macro="" textlink="">
      <xdr:nvSpPr>
        <xdr:cNvPr id="236" name="n_4aveValue【橋りょう・トンネル】&#10;一人当たり有形固定資産（償却資産）額">
          <a:extLst>
            <a:ext uri="{FF2B5EF4-FFF2-40B4-BE49-F238E27FC236}">
              <a16:creationId xmlns:a16="http://schemas.microsoft.com/office/drawing/2014/main" id="{1B945C25-545D-4A18-8A87-0DAC136D89FE}"/>
            </a:ext>
          </a:extLst>
        </xdr:cNvPr>
        <xdr:cNvSpPr txBox="1"/>
      </xdr:nvSpPr>
      <xdr:spPr>
        <a:xfrm>
          <a:off x="6627205" y="1056188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99149</xdr:rowOff>
    </xdr:from>
    <xdr:ext cx="534377" cy="259045"/>
    <xdr:sp macro="" textlink="">
      <xdr:nvSpPr>
        <xdr:cNvPr id="237" name="n_1mainValue【橋りょう・トンネル】&#10;一人当たり有形固定資産（償却資産）額">
          <a:extLst>
            <a:ext uri="{FF2B5EF4-FFF2-40B4-BE49-F238E27FC236}">
              <a16:creationId xmlns:a16="http://schemas.microsoft.com/office/drawing/2014/main" id="{7DA4928D-227A-4C88-BC4D-8998EA5FCD7A}"/>
            </a:ext>
          </a:extLst>
        </xdr:cNvPr>
        <xdr:cNvSpPr txBox="1"/>
      </xdr:nvSpPr>
      <xdr:spPr>
        <a:xfrm>
          <a:off x="9359411" y="11071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99695</xdr:rowOff>
    </xdr:from>
    <xdr:ext cx="534377" cy="259045"/>
    <xdr:sp macro="" textlink="">
      <xdr:nvSpPr>
        <xdr:cNvPr id="238" name="n_2mainValue【橋りょう・トンネル】&#10;一人当たり有形固定資産（償却資産）額">
          <a:extLst>
            <a:ext uri="{FF2B5EF4-FFF2-40B4-BE49-F238E27FC236}">
              <a16:creationId xmlns:a16="http://schemas.microsoft.com/office/drawing/2014/main" id="{37E7276A-C547-4BB8-ADA5-667478104133}"/>
            </a:ext>
          </a:extLst>
        </xdr:cNvPr>
        <xdr:cNvSpPr txBox="1"/>
      </xdr:nvSpPr>
      <xdr:spPr>
        <a:xfrm>
          <a:off x="8483111" y="11072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39" name="正方形/長方形 238">
          <a:extLst>
            <a:ext uri="{FF2B5EF4-FFF2-40B4-BE49-F238E27FC236}">
              <a16:creationId xmlns:a16="http://schemas.microsoft.com/office/drawing/2014/main" id="{3292804D-3F6E-4655-A1B1-9A99C8CAF8E4}"/>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40" name="正方形/長方形 239">
          <a:extLst>
            <a:ext uri="{FF2B5EF4-FFF2-40B4-BE49-F238E27FC236}">
              <a16:creationId xmlns:a16="http://schemas.microsoft.com/office/drawing/2014/main" id="{6EF606BC-1B2D-4DAD-A206-060CB883D9D3}"/>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41" name="正方形/長方形 240">
          <a:extLst>
            <a:ext uri="{FF2B5EF4-FFF2-40B4-BE49-F238E27FC236}">
              <a16:creationId xmlns:a16="http://schemas.microsoft.com/office/drawing/2014/main" id="{C4864F68-3109-4574-97DC-58CA0296222A}"/>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42" name="正方形/長方形 241">
          <a:extLst>
            <a:ext uri="{FF2B5EF4-FFF2-40B4-BE49-F238E27FC236}">
              <a16:creationId xmlns:a16="http://schemas.microsoft.com/office/drawing/2014/main" id="{FD0A2A5D-4CFB-407D-9B65-7B6091289A4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43" name="正方形/長方形 242">
          <a:extLst>
            <a:ext uri="{FF2B5EF4-FFF2-40B4-BE49-F238E27FC236}">
              <a16:creationId xmlns:a16="http://schemas.microsoft.com/office/drawing/2014/main" id="{085A6303-7113-4E4F-9EAB-E04D258AD9EE}"/>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44" name="正方形/長方形 243">
          <a:extLst>
            <a:ext uri="{FF2B5EF4-FFF2-40B4-BE49-F238E27FC236}">
              <a16:creationId xmlns:a16="http://schemas.microsoft.com/office/drawing/2014/main" id="{190762E0-8FB6-4DE1-B30D-E7BAEDED5702}"/>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45" name="正方形/長方形 244">
          <a:extLst>
            <a:ext uri="{FF2B5EF4-FFF2-40B4-BE49-F238E27FC236}">
              <a16:creationId xmlns:a16="http://schemas.microsoft.com/office/drawing/2014/main" id="{D6FE1D14-CA6D-46D5-8612-F141BED579DB}"/>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46" name="正方形/長方形 245">
          <a:extLst>
            <a:ext uri="{FF2B5EF4-FFF2-40B4-BE49-F238E27FC236}">
              <a16:creationId xmlns:a16="http://schemas.microsoft.com/office/drawing/2014/main" id="{2073C961-C2A2-4487-95D6-F60005AE438C}"/>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47" name="テキスト ボックス 246">
          <a:extLst>
            <a:ext uri="{FF2B5EF4-FFF2-40B4-BE49-F238E27FC236}">
              <a16:creationId xmlns:a16="http://schemas.microsoft.com/office/drawing/2014/main" id="{B2F5C8C1-E833-4CC0-AC91-4B0B824E8FFB}"/>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48" name="直線コネクタ 247">
          <a:extLst>
            <a:ext uri="{FF2B5EF4-FFF2-40B4-BE49-F238E27FC236}">
              <a16:creationId xmlns:a16="http://schemas.microsoft.com/office/drawing/2014/main" id="{818F2AA3-F604-474E-9A63-75E8B6D6D753}"/>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49" name="テキスト ボックス 248">
          <a:extLst>
            <a:ext uri="{FF2B5EF4-FFF2-40B4-BE49-F238E27FC236}">
              <a16:creationId xmlns:a16="http://schemas.microsoft.com/office/drawing/2014/main" id="{5F85B468-AEE4-4729-A595-FDA755F90F15}"/>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50" name="直線コネクタ 249">
          <a:extLst>
            <a:ext uri="{FF2B5EF4-FFF2-40B4-BE49-F238E27FC236}">
              <a16:creationId xmlns:a16="http://schemas.microsoft.com/office/drawing/2014/main" id="{6AA79E29-3CD0-4C53-B0EE-3902C4861556}"/>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51" name="テキスト ボックス 250">
          <a:extLst>
            <a:ext uri="{FF2B5EF4-FFF2-40B4-BE49-F238E27FC236}">
              <a16:creationId xmlns:a16="http://schemas.microsoft.com/office/drawing/2014/main" id="{4D274416-D426-44E1-95CF-BDE12986864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52" name="直線コネクタ 251">
          <a:extLst>
            <a:ext uri="{FF2B5EF4-FFF2-40B4-BE49-F238E27FC236}">
              <a16:creationId xmlns:a16="http://schemas.microsoft.com/office/drawing/2014/main" id="{F25F93CF-33AF-400A-BC41-530E1BD2B8CD}"/>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53" name="テキスト ボックス 252">
          <a:extLst>
            <a:ext uri="{FF2B5EF4-FFF2-40B4-BE49-F238E27FC236}">
              <a16:creationId xmlns:a16="http://schemas.microsoft.com/office/drawing/2014/main" id="{39432C41-1EF1-432B-B364-0F1C60CCC789}"/>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54" name="直線コネクタ 253">
          <a:extLst>
            <a:ext uri="{FF2B5EF4-FFF2-40B4-BE49-F238E27FC236}">
              <a16:creationId xmlns:a16="http://schemas.microsoft.com/office/drawing/2014/main" id="{8D7C9AF7-2A89-4017-BE49-06EB7C29D543}"/>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55" name="テキスト ボックス 254">
          <a:extLst>
            <a:ext uri="{FF2B5EF4-FFF2-40B4-BE49-F238E27FC236}">
              <a16:creationId xmlns:a16="http://schemas.microsoft.com/office/drawing/2014/main" id="{15FB7A82-568D-4C4E-9D14-2FD4C525F938}"/>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56" name="直線コネクタ 255">
          <a:extLst>
            <a:ext uri="{FF2B5EF4-FFF2-40B4-BE49-F238E27FC236}">
              <a16:creationId xmlns:a16="http://schemas.microsoft.com/office/drawing/2014/main" id="{31F6E615-74BC-4D24-B6A5-0F268160D614}"/>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57" name="テキスト ボックス 256">
          <a:extLst>
            <a:ext uri="{FF2B5EF4-FFF2-40B4-BE49-F238E27FC236}">
              <a16:creationId xmlns:a16="http://schemas.microsoft.com/office/drawing/2014/main" id="{3327C982-358A-4E5D-A74A-4AD57890FCF7}"/>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58" name="直線コネクタ 257">
          <a:extLst>
            <a:ext uri="{FF2B5EF4-FFF2-40B4-BE49-F238E27FC236}">
              <a16:creationId xmlns:a16="http://schemas.microsoft.com/office/drawing/2014/main" id="{367604E0-386C-4519-8264-85DF7A6FE283}"/>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59" name="テキスト ボックス 258">
          <a:extLst>
            <a:ext uri="{FF2B5EF4-FFF2-40B4-BE49-F238E27FC236}">
              <a16:creationId xmlns:a16="http://schemas.microsoft.com/office/drawing/2014/main" id="{B595527D-B446-45F8-9425-880801B3921A}"/>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60" name="直線コネクタ 259">
          <a:extLst>
            <a:ext uri="{FF2B5EF4-FFF2-40B4-BE49-F238E27FC236}">
              <a16:creationId xmlns:a16="http://schemas.microsoft.com/office/drawing/2014/main" id="{F1F10989-8E86-4189-8A86-C0A30084C81B}"/>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61" name="テキスト ボックス 260">
          <a:extLst>
            <a:ext uri="{FF2B5EF4-FFF2-40B4-BE49-F238E27FC236}">
              <a16:creationId xmlns:a16="http://schemas.microsoft.com/office/drawing/2014/main" id="{E896B7E4-322D-424B-A787-47E9C5EFD048}"/>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62" name="直線コネクタ 261">
          <a:extLst>
            <a:ext uri="{FF2B5EF4-FFF2-40B4-BE49-F238E27FC236}">
              <a16:creationId xmlns:a16="http://schemas.microsoft.com/office/drawing/2014/main" id="{C9F642C5-1EB9-4EBB-BE0C-061F79DD2268}"/>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63" name="【公営住宅】&#10;有形固定資産減価償却率グラフ枠">
          <a:extLst>
            <a:ext uri="{FF2B5EF4-FFF2-40B4-BE49-F238E27FC236}">
              <a16:creationId xmlns:a16="http://schemas.microsoft.com/office/drawing/2014/main" id="{2CA748C8-1503-434D-BF18-9470C7F30C56}"/>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13607</xdr:rowOff>
    </xdr:from>
    <xdr:to>
      <xdr:col>24</xdr:col>
      <xdr:colOff>62865</xdr:colOff>
      <xdr:row>86</xdr:row>
      <xdr:rowOff>165463</xdr:rowOff>
    </xdr:to>
    <xdr:cxnSp macro="">
      <xdr:nvCxnSpPr>
        <xdr:cNvPr id="264" name="直線コネクタ 263">
          <a:extLst>
            <a:ext uri="{FF2B5EF4-FFF2-40B4-BE49-F238E27FC236}">
              <a16:creationId xmlns:a16="http://schemas.microsoft.com/office/drawing/2014/main" id="{CA7D1259-A6C7-4787-BA00-C1F3D8CBAF0E}"/>
            </a:ext>
          </a:extLst>
        </xdr:cNvPr>
        <xdr:cNvCxnSpPr/>
      </xdr:nvCxnSpPr>
      <xdr:spPr>
        <a:xfrm flipV="1">
          <a:off x="4634865" y="13386707"/>
          <a:ext cx="0" cy="15234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169290</xdr:rowOff>
    </xdr:from>
    <xdr:ext cx="405111" cy="259045"/>
    <xdr:sp macro="" textlink="">
      <xdr:nvSpPr>
        <xdr:cNvPr id="265" name="【公営住宅】&#10;有形固定資産減価償却率最小値テキスト">
          <a:extLst>
            <a:ext uri="{FF2B5EF4-FFF2-40B4-BE49-F238E27FC236}">
              <a16:creationId xmlns:a16="http://schemas.microsoft.com/office/drawing/2014/main" id="{7F6E24FD-52D8-40EE-BA19-82A452762B91}"/>
            </a:ext>
          </a:extLst>
        </xdr:cNvPr>
        <xdr:cNvSpPr txBox="1"/>
      </xdr:nvSpPr>
      <xdr:spPr>
        <a:xfrm>
          <a:off x="4673600" y="14913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165463</xdr:rowOff>
    </xdr:from>
    <xdr:to>
      <xdr:col>24</xdr:col>
      <xdr:colOff>152400</xdr:colOff>
      <xdr:row>86</xdr:row>
      <xdr:rowOff>165463</xdr:rowOff>
    </xdr:to>
    <xdr:cxnSp macro="">
      <xdr:nvCxnSpPr>
        <xdr:cNvPr id="266" name="直線コネクタ 265">
          <a:extLst>
            <a:ext uri="{FF2B5EF4-FFF2-40B4-BE49-F238E27FC236}">
              <a16:creationId xmlns:a16="http://schemas.microsoft.com/office/drawing/2014/main" id="{5091F2CE-1DE0-45C4-B307-C9745F45D90C}"/>
            </a:ext>
          </a:extLst>
        </xdr:cNvPr>
        <xdr:cNvCxnSpPr/>
      </xdr:nvCxnSpPr>
      <xdr:spPr>
        <a:xfrm>
          <a:off x="4546600" y="1491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131734</xdr:rowOff>
    </xdr:from>
    <xdr:ext cx="340478" cy="259045"/>
    <xdr:sp macro="" textlink="">
      <xdr:nvSpPr>
        <xdr:cNvPr id="267" name="【公営住宅】&#10;有形固定資産減価償却率最大値テキスト">
          <a:extLst>
            <a:ext uri="{FF2B5EF4-FFF2-40B4-BE49-F238E27FC236}">
              <a16:creationId xmlns:a16="http://schemas.microsoft.com/office/drawing/2014/main" id="{467FD0BB-705D-48AB-8696-AC4A6859A57F}"/>
            </a:ext>
          </a:extLst>
        </xdr:cNvPr>
        <xdr:cNvSpPr txBox="1"/>
      </xdr:nvSpPr>
      <xdr:spPr>
        <a:xfrm>
          <a:off x="4673600" y="1316193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13607</xdr:rowOff>
    </xdr:from>
    <xdr:to>
      <xdr:col>24</xdr:col>
      <xdr:colOff>152400</xdr:colOff>
      <xdr:row>78</xdr:row>
      <xdr:rowOff>13607</xdr:rowOff>
    </xdr:to>
    <xdr:cxnSp macro="">
      <xdr:nvCxnSpPr>
        <xdr:cNvPr id="268" name="直線コネクタ 267">
          <a:extLst>
            <a:ext uri="{FF2B5EF4-FFF2-40B4-BE49-F238E27FC236}">
              <a16:creationId xmlns:a16="http://schemas.microsoft.com/office/drawing/2014/main" id="{F9F37178-9643-4B71-9A84-09DE93C0472A}"/>
            </a:ext>
          </a:extLst>
        </xdr:cNvPr>
        <xdr:cNvCxnSpPr/>
      </xdr:nvCxnSpPr>
      <xdr:spPr>
        <a:xfrm>
          <a:off x="4546600" y="133867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39569</xdr:rowOff>
    </xdr:from>
    <xdr:ext cx="405111" cy="259045"/>
    <xdr:sp macro="" textlink="">
      <xdr:nvSpPr>
        <xdr:cNvPr id="269" name="【公営住宅】&#10;有形固定資産減価償却率平均値テキスト">
          <a:extLst>
            <a:ext uri="{FF2B5EF4-FFF2-40B4-BE49-F238E27FC236}">
              <a16:creationId xmlns:a16="http://schemas.microsoft.com/office/drawing/2014/main" id="{C35A22A7-7046-4469-AACA-42FBD2E29D0F}"/>
            </a:ext>
          </a:extLst>
        </xdr:cNvPr>
        <xdr:cNvSpPr txBox="1"/>
      </xdr:nvSpPr>
      <xdr:spPr>
        <a:xfrm>
          <a:off x="4673600" y="140984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16692</xdr:rowOff>
    </xdr:from>
    <xdr:to>
      <xdr:col>24</xdr:col>
      <xdr:colOff>114300</xdr:colOff>
      <xdr:row>83</xdr:row>
      <xdr:rowOff>118292</xdr:rowOff>
    </xdr:to>
    <xdr:sp macro="" textlink="">
      <xdr:nvSpPr>
        <xdr:cNvPr id="270" name="フローチャート: 判断 269">
          <a:extLst>
            <a:ext uri="{FF2B5EF4-FFF2-40B4-BE49-F238E27FC236}">
              <a16:creationId xmlns:a16="http://schemas.microsoft.com/office/drawing/2014/main" id="{DD090CA8-C70B-48A3-BB19-91C2DEE54612}"/>
            </a:ext>
          </a:extLst>
        </xdr:cNvPr>
        <xdr:cNvSpPr/>
      </xdr:nvSpPr>
      <xdr:spPr>
        <a:xfrm>
          <a:off x="4584700" y="14247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170180</xdr:rowOff>
    </xdr:from>
    <xdr:to>
      <xdr:col>20</xdr:col>
      <xdr:colOff>38100</xdr:colOff>
      <xdr:row>83</xdr:row>
      <xdr:rowOff>100330</xdr:rowOff>
    </xdr:to>
    <xdr:sp macro="" textlink="">
      <xdr:nvSpPr>
        <xdr:cNvPr id="271" name="フローチャート: 判断 270">
          <a:extLst>
            <a:ext uri="{FF2B5EF4-FFF2-40B4-BE49-F238E27FC236}">
              <a16:creationId xmlns:a16="http://schemas.microsoft.com/office/drawing/2014/main" id="{2DC50DFD-3CB7-4930-8F1F-D3A31CAED93A}"/>
            </a:ext>
          </a:extLst>
        </xdr:cNvPr>
        <xdr:cNvSpPr/>
      </xdr:nvSpPr>
      <xdr:spPr>
        <a:xfrm>
          <a:off x="3746500" y="1422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160382</xdr:rowOff>
    </xdr:from>
    <xdr:to>
      <xdr:col>15</xdr:col>
      <xdr:colOff>101600</xdr:colOff>
      <xdr:row>83</xdr:row>
      <xdr:rowOff>90532</xdr:rowOff>
    </xdr:to>
    <xdr:sp macro="" textlink="">
      <xdr:nvSpPr>
        <xdr:cNvPr id="272" name="フローチャート: 判断 271">
          <a:extLst>
            <a:ext uri="{FF2B5EF4-FFF2-40B4-BE49-F238E27FC236}">
              <a16:creationId xmlns:a16="http://schemas.microsoft.com/office/drawing/2014/main" id="{38F5AFCF-3142-4B94-8B8E-1C290501B49B}"/>
            </a:ext>
          </a:extLst>
        </xdr:cNvPr>
        <xdr:cNvSpPr/>
      </xdr:nvSpPr>
      <xdr:spPr>
        <a:xfrm>
          <a:off x="28575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152219</xdr:rowOff>
    </xdr:from>
    <xdr:to>
      <xdr:col>10</xdr:col>
      <xdr:colOff>165100</xdr:colOff>
      <xdr:row>83</xdr:row>
      <xdr:rowOff>82369</xdr:rowOff>
    </xdr:to>
    <xdr:sp macro="" textlink="">
      <xdr:nvSpPr>
        <xdr:cNvPr id="273" name="フローチャート: 判断 272">
          <a:extLst>
            <a:ext uri="{FF2B5EF4-FFF2-40B4-BE49-F238E27FC236}">
              <a16:creationId xmlns:a16="http://schemas.microsoft.com/office/drawing/2014/main" id="{226C0F1E-DC07-4B1F-BAFF-C3F958C08185}"/>
            </a:ext>
          </a:extLst>
        </xdr:cNvPr>
        <xdr:cNvSpPr/>
      </xdr:nvSpPr>
      <xdr:spPr>
        <a:xfrm>
          <a:off x="1968500" y="1421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153851</xdr:rowOff>
    </xdr:from>
    <xdr:to>
      <xdr:col>6</xdr:col>
      <xdr:colOff>38100</xdr:colOff>
      <xdr:row>83</xdr:row>
      <xdr:rowOff>84001</xdr:rowOff>
    </xdr:to>
    <xdr:sp macro="" textlink="">
      <xdr:nvSpPr>
        <xdr:cNvPr id="274" name="フローチャート: 判断 273">
          <a:extLst>
            <a:ext uri="{FF2B5EF4-FFF2-40B4-BE49-F238E27FC236}">
              <a16:creationId xmlns:a16="http://schemas.microsoft.com/office/drawing/2014/main" id="{A44BC3EB-EAFF-4F19-A7C9-0899E1452E22}"/>
            </a:ext>
          </a:extLst>
        </xdr:cNvPr>
        <xdr:cNvSpPr/>
      </xdr:nvSpPr>
      <xdr:spPr>
        <a:xfrm>
          <a:off x="1079500" y="1421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75" name="テキスト ボックス 274">
          <a:extLst>
            <a:ext uri="{FF2B5EF4-FFF2-40B4-BE49-F238E27FC236}">
              <a16:creationId xmlns:a16="http://schemas.microsoft.com/office/drawing/2014/main" id="{9CB949F0-C8CC-465D-96A7-ECAF9F544FBD}"/>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76" name="テキスト ボックス 275">
          <a:extLst>
            <a:ext uri="{FF2B5EF4-FFF2-40B4-BE49-F238E27FC236}">
              <a16:creationId xmlns:a16="http://schemas.microsoft.com/office/drawing/2014/main" id="{453947DD-2D7D-4492-812A-5686D602710B}"/>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77" name="テキスト ボックス 276">
          <a:extLst>
            <a:ext uri="{FF2B5EF4-FFF2-40B4-BE49-F238E27FC236}">
              <a16:creationId xmlns:a16="http://schemas.microsoft.com/office/drawing/2014/main" id="{DBE0898C-9E1C-4B0B-967C-B75E20A22AB3}"/>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78" name="テキスト ボックス 277">
          <a:extLst>
            <a:ext uri="{FF2B5EF4-FFF2-40B4-BE49-F238E27FC236}">
              <a16:creationId xmlns:a16="http://schemas.microsoft.com/office/drawing/2014/main" id="{46530764-63E1-4395-9602-0FC1034FAB1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79" name="テキスト ボックス 278">
          <a:extLst>
            <a:ext uri="{FF2B5EF4-FFF2-40B4-BE49-F238E27FC236}">
              <a16:creationId xmlns:a16="http://schemas.microsoft.com/office/drawing/2014/main" id="{385A8057-A31E-4E7D-B3EE-A34F34369108}"/>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41184</xdr:rowOff>
    </xdr:from>
    <xdr:to>
      <xdr:col>24</xdr:col>
      <xdr:colOff>114300</xdr:colOff>
      <xdr:row>83</xdr:row>
      <xdr:rowOff>142784</xdr:rowOff>
    </xdr:to>
    <xdr:sp macro="" textlink="">
      <xdr:nvSpPr>
        <xdr:cNvPr id="280" name="楕円 279">
          <a:extLst>
            <a:ext uri="{FF2B5EF4-FFF2-40B4-BE49-F238E27FC236}">
              <a16:creationId xmlns:a16="http://schemas.microsoft.com/office/drawing/2014/main" id="{843B3E87-9681-4348-AB1E-BFF3C6B6B36F}"/>
            </a:ext>
          </a:extLst>
        </xdr:cNvPr>
        <xdr:cNvSpPr/>
      </xdr:nvSpPr>
      <xdr:spPr>
        <a:xfrm>
          <a:off x="4584700" y="14271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19611</xdr:rowOff>
    </xdr:from>
    <xdr:ext cx="405111" cy="259045"/>
    <xdr:sp macro="" textlink="">
      <xdr:nvSpPr>
        <xdr:cNvPr id="281" name="【公営住宅】&#10;有形固定資産減価償却率該当値テキスト">
          <a:extLst>
            <a:ext uri="{FF2B5EF4-FFF2-40B4-BE49-F238E27FC236}">
              <a16:creationId xmlns:a16="http://schemas.microsoft.com/office/drawing/2014/main" id="{8BFD40A4-3B3A-4B4F-93C8-B2FABBBF9926}"/>
            </a:ext>
          </a:extLst>
        </xdr:cNvPr>
        <xdr:cNvSpPr txBox="1"/>
      </xdr:nvSpPr>
      <xdr:spPr>
        <a:xfrm>
          <a:off x="4673600" y="14249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49349</xdr:rowOff>
    </xdr:from>
    <xdr:to>
      <xdr:col>20</xdr:col>
      <xdr:colOff>38100</xdr:colOff>
      <xdr:row>83</xdr:row>
      <xdr:rowOff>150949</xdr:rowOff>
    </xdr:to>
    <xdr:sp macro="" textlink="">
      <xdr:nvSpPr>
        <xdr:cNvPr id="282" name="楕円 281">
          <a:extLst>
            <a:ext uri="{FF2B5EF4-FFF2-40B4-BE49-F238E27FC236}">
              <a16:creationId xmlns:a16="http://schemas.microsoft.com/office/drawing/2014/main" id="{48130AA3-FF3F-478C-BDCD-D71991D70860}"/>
            </a:ext>
          </a:extLst>
        </xdr:cNvPr>
        <xdr:cNvSpPr/>
      </xdr:nvSpPr>
      <xdr:spPr>
        <a:xfrm>
          <a:off x="3746500" y="14279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91984</xdr:rowOff>
    </xdr:from>
    <xdr:to>
      <xdr:col>24</xdr:col>
      <xdr:colOff>63500</xdr:colOff>
      <xdr:row>83</xdr:row>
      <xdr:rowOff>100149</xdr:rowOff>
    </xdr:to>
    <xdr:cxnSp macro="">
      <xdr:nvCxnSpPr>
        <xdr:cNvPr id="283" name="直線コネクタ 282">
          <a:extLst>
            <a:ext uri="{FF2B5EF4-FFF2-40B4-BE49-F238E27FC236}">
              <a16:creationId xmlns:a16="http://schemas.microsoft.com/office/drawing/2014/main" id="{36593C8D-2E1A-423F-88D3-FE854F4DF25A}"/>
            </a:ext>
          </a:extLst>
        </xdr:cNvPr>
        <xdr:cNvCxnSpPr/>
      </xdr:nvCxnSpPr>
      <xdr:spPr>
        <a:xfrm flipV="1">
          <a:off x="3797300" y="14322334"/>
          <a:ext cx="838200" cy="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13426</xdr:rowOff>
    </xdr:from>
    <xdr:to>
      <xdr:col>15</xdr:col>
      <xdr:colOff>101600</xdr:colOff>
      <xdr:row>83</xdr:row>
      <xdr:rowOff>115026</xdr:rowOff>
    </xdr:to>
    <xdr:sp macro="" textlink="">
      <xdr:nvSpPr>
        <xdr:cNvPr id="284" name="楕円 283">
          <a:extLst>
            <a:ext uri="{FF2B5EF4-FFF2-40B4-BE49-F238E27FC236}">
              <a16:creationId xmlns:a16="http://schemas.microsoft.com/office/drawing/2014/main" id="{0FEDB1DC-FA5C-45DC-890E-B98960FD208C}"/>
            </a:ext>
          </a:extLst>
        </xdr:cNvPr>
        <xdr:cNvSpPr/>
      </xdr:nvSpPr>
      <xdr:spPr>
        <a:xfrm>
          <a:off x="2857500" y="14243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64226</xdr:rowOff>
    </xdr:from>
    <xdr:to>
      <xdr:col>19</xdr:col>
      <xdr:colOff>177800</xdr:colOff>
      <xdr:row>83</xdr:row>
      <xdr:rowOff>100149</xdr:rowOff>
    </xdr:to>
    <xdr:cxnSp macro="">
      <xdr:nvCxnSpPr>
        <xdr:cNvPr id="285" name="直線コネクタ 284">
          <a:extLst>
            <a:ext uri="{FF2B5EF4-FFF2-40B4-BE49-F238E27FC236}">
              <a16:creationId xmlns:a16="http://schemas.microsoft.com/office/drawing/2014/main" id="{CF677FE1-3D34-4AEB-8A76-57D64F73DB95}"/>
            </a:ext>
          </a:extLst>
        </xdr:cNvPr>
        <xdr:cNvCxnSpPr/>
      </xdr:nvCxnSpPr>
      <xdr:spPr>
        <a:xfrm>
          <a:off x="2908300" y="14294576"/>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116857</xdr:rowOff>
    </xdr:from>
    <xdr:ext cx="405111" cy="259045"/>
    <xdr:sp macro="" textlink="">
      <xdr:nvSpPr>
        <xdr:cNvPr id="286" name="n_1aveValue【公営住宅】&#10;有形固定資産減価償却率">
          <a:extLst>
            <a:ext uri="{FF2B5EF4-FFF2-40B4-BE49-F238E27FC236}">
              <a16:creationId xmlns:a16="http://schemas.microsoft.com/office/drawing/2014/main" id="{F474AE6A-87D6-4F9C-AA0F-8A76F28DDE99}"/>
            </a:ext>
          </a:extLst>
        </xdr:cNvPr>
        <xdr:cNvSpPr txBox="1"/>
      </xdr:nvSpPr>
      <xdr:spPr>
        <a:xfrm>
          <a:off x="3582044" y="1400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107059</xdr:rowOff>
    </xdr:from>
    <xdr:ext cx="405111" cy="259045"/>
    <xdr:sp macro="" textlink="">
      <xdr:nvSpPr>
        <xdr:cNvPr id="287" name="n_2aveValue【公営住宅】&#10;有形固定資産減価償却率">
          <a:extLst>
            <a:ext uri="{FF2B5EF4-FFF2-40B4-BE49-F238E27FC236}">
              <a16:creationId xmlns:a16="http://schemas.microsoft.com/office/drawing/2014/main" id="{879EAD1D-1998-4DE1-8322-4F1C06BB7287}"/>
            </a:ext>
          </a:extLst>
        </xdr:cNvPr>
        <xdr:cNvSpPr txBox="1"/>
      </xdr:nvSpPr>
      <xdr:spPr>
        <a:xfrm>
          <a:off x="2705744" y="13994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98896</xdr:rowOff>
    </xdr:from>
    <xdr:ext cx="405111" cy="259045"/>
    <xdr:sp macro="" textlink="">
      <xdr:nvSpPr>
        <xdr:cNvPr id="288" name="n_3aveValue【公営住宅】&#10;有形固定資産減価償却率">
          <a:extLst>
            <a:ext uri="{FF2B5EF4-FFF2-40B4-BE49-F238E27FC236}">
              <a16:creationId xmlns:a16="http://schemas.microsoft.com/office/drawing/2014/main" id="{3943F60B-9185-497A-B7C0-251F89E32D00}"/>
            </a:ext>
          </a:extLst>
        </xdr:cNvPr>
        <xdr:cNvSpPr txBox="1"/>
      </xdr:nvSpPr>
      <xdr:spPr>
        <a:xfrm>
          <a:off x="1816744" y="13986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100528</xdr:rowOff>
    </xdr:from>
    <xdr:ext cx="405111" cy="259045"/>
    <xdr:sp macro="" textlink="">
      <xdr:nvSpPr>
        <xdr:cNvPr id="289" name="n_4aveValue【公営住宅】&#10;有形固定資産減価償却率">
          <a:extLst>
            <a:ext uri="{FF2B5EF4-FFF2-40B4-BE49-F238E27FC236}">
              <a16:creationId xmlns:a16="http://schemas.microsoft.com/office/drawing/2014/main" id="{F672647C-95ED-4750-B8A5-C5B8D968580D}"/>
            </a:ext>
          </a:extLst>
        </xdr:cNvPr>
        <xdr:cNvSpPr txBox="1"/>
      </xdr:nvSpPr>
      <xdr:spPr>
        <a:xfrm>
          <a:off x="927744" y="13987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142076</xdr:rowOff>
    </xdr:from>
    <xdr:ext cx="405111" cy="259045"/>
    <xdr:sp macro="" textlink="">
      <xdr:nvSpPr>
        <xdr:cNvPr id="290" name="n_1mainValue【公営住宅】&#10;有形固定資産減価償却率">
          <a:extLst>
            <a:ext uri="{FF2B5EF4-FFF2-40B4-BE49-F238E27FC236}">
              <a16:creationId xmlns:a16="http://schemas.microsoft.com/office/drawing/2014/main" id="{7F809937-5FA8-4664-8AAA-8DEBA54AFFC3}"/>
            </a:ext>
          </a:extLst>
        </xdr:cNvPr>
        <xdr:cNvSpPr txBox="1"/>
      </xdr:nvSpPr>
      <xdr:spPr>
        <a:xfrm>
          <a:off x="3582044" y="14372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106153</xdr:rowOff>
    </xdr:from>
    <xdr:ext cx="405111" cy="259045"/>
    <xdr:sp macro="" textlink="">
      <xdr:nvSpPr>
        <xdr:cNvPr id="291" name="n_2mainValue【公営住宅】&#10;有形固定資産減価償却率">
          <a:extLst>
            <a:ext uri="{FF2B5EF4-FFF2-40B4-BE49-F238E27FC236}">
              <a16:creationId xmlns:a16="http://schemas.microsoft.com/office/drawing/2014/main" id="{7C3C86D4-5EB1-48A6-B52D-36C8B4A8AA38}"/>
            </a:ext>
          </a:extLst>
        </xdr:cNvPr>
        <xdr:cNvSpPr txBox="1"/>
      </xdr:nvSpPr>
      <xdr:spPr>
        <a:xfrm>
          <a:off x="2705744" y="14336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92" name="正方形/長方形 291">
          <a:extLst>
            <a:ext uri="{FF2B5EF4-FFF2-40B4-BE49-F238E27FC236}">
              <a16:creationId xmlns:a16="http://schemas.microsoft.com/office/drawing/2014/main" id="{AAC5CB9F-1CCB-482D-B976-B91AA6D742F7}"/>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93" name="正方形/長方形 292">
          <a:extLst>
            <a:ext uri="{FF2B5EF4-FFF2-40B4-BE49-F238E27FC236}">
              <a16:creationId xmlns:a16="http://schemas.microsoft.com/office/drawing/2014/main" id="{E40E48CD-C278-44DE-A37F-44209247576D}"/>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94" name="正方形/長方形 293">
          <a:extLst>
            <a:ext uri="{FF2B5EF4-FFF2-40B4-BE49-F238E27FC236}">
              <a16:creationId xmlns:a16="http://schemas.microsoft.com/office/drawing/2014/main" id="{83C2D5AC-898C-4166-BB91-C21A3BC8C4CD}"/>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95" name="正方形/長方形 294">
          <a:extLst>
            <a:ext uri="{FF2B5EF4-FFF2-40B4-BE49-F238E27FC236}">
              <a16:creationId xmlns:a16="http://schemas.microsoft.com/office/drawing/2014/main" id="{6F26E2B7-E842-4158-AB7D-7E54CC8FE1F8}"/>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96" name="正方形/長方形 295">
          <a:extLst>
            <a:ext uri="{FF2B5EF4-FFF2-40B4-BE49-F238E27FC236}">
              <a16:creationId xmlns:a16="http://schemas.microsoft.com/office/drawing/2014/main" id="{8C31BA67-AB2D-4D28-A217-0559DAB39E4C}"/>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97" name="正方形/長方形 296">
          <a:extLst>
            <a:ext uri="{FF2B5EF4-FFF2-40B4-BE49-F238E27FC236}">
              <a16:creationId xmlns:a16="http://schemas.microsoft.com/office/drawing/2014/main" id="{4428FD69-7180-4F2F-B09F-4E8C81E39DFB}"/>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98" name="正方形/長方形 297">
          <a:extLst>
            <a:ext uri="{FF2B5EF4-FFF2-40B4-BE49-F238E27FC236}">
              <a16:creationId xmlns:a16="http://schemas.microsoft.com/office/drawing/2014/main" id="{C80B4FAA-AE4A-4FB7-A84D-85C19D964B16}"/>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99" name="正方形/長方形 298">
          <a:extLst>
            <a:ext uri="{FF2B5EF4-FFF2-40B4-BE49-F238E27FC236}">
              <a16:creationId xmlns:a16="http://schemas.microsoft.com/office/drawing/2014/main" id="{A7AB9854-30F9-49EF-AC01-B6E6B3989D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00" name="テキスト ボックス 299">
          <a:extLst>
            <a:ext uri="{FF2B5EF4-FFF2-40B4-BE49-F238E27FC236}">
              <a16:creationId xmlns:a16="http://schemas.microsoft.com/office/drawing/2014/main" id="{C1C7F07A-698C-4CB9-9990-8AF9112840B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01" name="直線コネクタ 300">
          <a:extLst>
            <a:ext uri="{FF2B5EF4-FFF2-40B4-BE49-F238E27FC236}">
              <a16:creationId xmlns:a16="http://schemas.microsoft.com/office/drawing/2014/main" id="{377C135C-12C1-4379-9800-860783BB3DA5}"/>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02" name="直線コネクタ 301">
          <a:extLst>
            <a:ext uri="{FF2B5EF4-FFF2-40B4-BE49-F238E27FC236}">
              <a16:creationId xmlns:a16="http://schemas.microsoft.com/office/drawing/2014/main" id="{B887418E-BF5B-47DD-A1EB-E55BB03D9B3B}"/>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03" name="テキスト ボックス 302">
          <a:extLst>
            <a:ext uri="{FF2B5EF4-FFF2-40B4-BE49-F238E27FC236}">
              <a16:creationId xmlns:a16="http://schemas.microsoft.com/office/drawing/2014/main" id="{379AC693-56ED-439E-A41C-C83805782325}"/>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04" name="直線コネクタ 303">
          <a:extLst>
            <a:ext uri="{FF2B5EF4-FFF2-40B4-BE49-F238E27FC236}">
              <a16:creationId xmlns:a16="http://schemas.microsoft.com/office/drawing/2014/main" id="{AE7E4A5E-86D9-451D-8299-B2C8DC541AE7}"/>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05" name="テキスト ボックス 304">
          <a:extLst>
            <a:ext uri="{FF2B5EF4-FFF2-40B4-BE49-F238E27FC236}">
              <a16:creationId xmlns:a16="http://schemas.microsoft.com/office/drawing/2014/main" id="{659346F3-B50C-44DB-A261-DBE312DC29D8}"/>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06" name="直線コネクタ 305">
          <a:extLst>
            <a:ext uri="{FF2B5EF4-FFF2-40B4-BE49-F238E27FC236}">
              <a16:creationId xmlns:a16="http://schemas.microsoft.com/office/drawing/2014/main" id="{D989C511-5890-4867-BF96-19B20DE2295D}"/>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07" name="テキスト ボックス 306">
          <a:extLst>
            <a:ext uri="{FF2B5EF4-FFF2-40B4-BE49-F238E27FC236}">
              <a16:creationId xmlns:a16="http://schemas.microsoft.com/office/drawing/2014/main" id="{06356239-2217-47CD-A079-E7B000D20114}"/>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08" name="直線コネクタ 307">
          <a:extLst>
            <a:ext uri="{FF2B5EF4-FFF2-40B4-BE49-F238E27FC236}">
              <a16:creationId xmlns:a16="http://schemas.microsoft.com/office/drawing/2014/main" id="{0D13A03B-6387-435B-87A5-DB34472CB02B}"/>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09" name="テキスト ボックス 308">
          <a:extLst>
            <a:ext uri="{FF2B5EF4-FFF2-40B4-BE49-F238E27FC236}">
              <a16:creationId xmlns:a16="http://schemas.microsoft.com/office/drawing/2014/main" id="{AC368535-3C80-4B14-B680-7320ECCEC12C}"/>
            </a:ext>
          </a:extLst>
        </xdr:cNvPr>
        <xdr:cNvSpPr txBox="1"/>
      </xdr:nvSpPr>
      <xdr:spPr>
        <a:xfrm>
          <a:off x="6072701" y="1357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10" name="直線コネクタ 309">
          <a:extLst>
            <a:ext uri="{FF2B5EF4-FFF2-40B4-BE49-F238E27FC236}">
              <a16:creationId xmlns:a16="http://schemas.microsoft.com/office/drawing/2014/main" id="{F2BFBD57-8E64-409E-A078-F2E6406A1E59}"/>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11" name="テキスト ボックス 310">
          <a:extLst>
            <a:ext uri="{FF2B5EF4-FFF2-40B4-BE49-F238E27FC236}">
              <a16:creationId xmlns:a16="http://schemas.microsoft.com/office/drawing/2014/main" id="{B392A730-90F7-48B4-95A0-BB4357E7C3B2}"/>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12" name="直線コネクタ 311">
          <a:extLst>
            <a:ext uri="{FF2B5EF4-FFF2-40B4-BE49-F238E27FC236}">
              <a16:creationId xmlns:a16="http://schemas.microsoft.com/office/drawing/2014/main" id="{59A827D4-D341-4B1C-A999-6DC0700E83B3}"/>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13" name="テキスト ボックス 312">
          <a:extLst>
            <a:ext uri="{FF2B5EF4-FFF2-40B4-BE49-F238E27FC236}">
              <a16:creationId xmlns:a16="http://schemas.microsoft.com/office/drawing/2014/main" id="{B0E48F8C-6EE8-4361-A21F-B27486BBA9BC}"/>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14" name="【公営住宅】&#10;一人当たり面積グラフ枠">
          <a:extLst>
            <a:ext uri="{FF2B5EF4-FFF2-40B4-BE49-F238E27FC236}">
              <a16:creationId xmlns:a16="http://schemas.microsoft.com/office/drawing/2014/main" id="{793B11D5-3132-49A5-89CD-966E85445A7A}"/>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96089</xdr:rowOff>
    </xdr:from>
    <xdr:to>
      <xdr:col>54</xdr:col>
      <xdr:colOff>189865</xdr:colOff>
      <xdr:row>86</xdr:row>
      <xdr:rowOff>100812</xdr:rowOff>
    </xdr:to>
    <xdr:cxnSp macro="">
      <xdr:nvCxnSpPr>
        <xdr:cNvPr id="315" name="直線コネクタ 314">
          <a:extLst>
            <a:ext uri="{FF2B5EF4-FFF2-40B4-BE49-F238E27FC236}">
              <a16:creationId xmlns:a16="http://schemas.microsoft.com/office/drawing/2014/main" id="{C58FA1EB-DF64-4749-8DD0-0CEC2FD4BAA6}"/>
            </a:ext>
          </a:extLst>
        </xdr:cNvPr>
        <xdr:cNvCxnSpPr/>
      </xdr:nvCxnSpPr>
      <xdr:spPr>
        <a:xfrm flipV="1">
          <a:off x="10476865" y="13469189"/>
          <a:ext cx="0" cy="13763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104639</xdr:rowOff>
    </xdr:from>
    <xdr:ext cx="469744" cy="259045"/>
    <xdr:sp macro="" textlink="">
      <xdr:nvSpPr>
        <xdr:cNvPr id="316" name="【公営住宅】&#10;一人当たり面積最小値テキスト">
          <a:extLst>
            <a:ext uri="{FF2B5EF4-FFF2-40B4-BE49-F238E27FC236}">
              <a16:creationId xmlns:a16="http://schemas.microsoft.com/office/drawing/2014/main" id="{CBF22F91-9A4C-4134-8BB1-5D3EE78B09AE}"/>
            </a:ext>
          </a:extLst>
        </xdr:cNvPr>
        <xdr:cNvSpPr txBox="1"/>
      </xdr:nvSpPr>
      <xdr:spPr>
        <a:xfrm>
          <a:off x="10515600" y="14849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100812</xdr:rowOff>
    </xdr:from>
    <xdr:to>
      <xdr:col>55</xdr:col>
      <xdr:colOff>88900</xdr:colOff>
      <xdr:row>86</xdr:row>
      <xdr:rowOff>100812</xdr:rowOff>
    </xdr:to>
    <xdr:cxnSp macro="">
      <xdr:nvCxnSpPr>
        <xdr:cNvPr id="317" name="直線コネクタ 316">
          <a:extLst>
            <a:ext uri="{FF2B5EF4-FFF2-40B4-BE49-F238E27FC236}">
              <a16:creationId xmlns:a16="http://schemas.microsoft.com/office/drawing/2014/main" id="{20F7221E-59DE-441B-9707-AEE26AE5E0E5}"/>
            </a:ext>
          </a:extLst>
        </xdr:cNvPr>
        <xdr:cNvCxnSpPr/>
      </xdr:nvCxnSpPr>
      <xdr:spPr>
        <a:xfrm>
          <a:off x="10388600" y="14845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42766</xdr:rowOff>
    </xdr:from>
    <xdr:ext cx="534377" cy="259045"/>
    <xdr:sp macro="" textlink="">
      <xdr:nvSpPr>
        <xdr:cNvPr id="318" name="【公営住宅】&#10;一人当たり面積最大値テキスト">
          <a:extLst>
            <a:ext uri="{FF2B5EF4-FFF2-40B4-BE49-F238E27FC236}">
              <a16:creationId xmlns:a16="http://schemas.microsoft.com/office/drawing/2014/main" id="{F748D62C-A443-47FB-B830-FC03418B65E5}"/>
            </a:ext>
          </a:extLst>
        </xdr:cNvPr>
        <xdr:cNvSpPr txBox="1"/>
      </xdr:nvSpPr>
      <xdr:spPr>
        <a:xfrm>
          <a:off x="10515600" y="13244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96089</xdr:rowOff>
    </xdr:from>
    <xdr:to>
      <xdr:col>55</xdr:col>
      <xdr:colOff>88900</xdr:colOff>
      <xdr:row>78</xdr:row>
      <xdr:rowOff>96089</xdr:rowOff>
    </xdr:to>
    <xdr:cxnSp macro="">
      <xdr:nvCxnSpPr>
        <xdr:cNvPr id="319" name="直線コネクタ 318">
          <a:extLst>
            <a:ext uri="{FF2B5EF4-FFF2-40B4-BE49-F238E27FC236}">
              <a16:creationId xmlns:a16="http://schemas.microsoft.com/office/drawing/2014/main" id="{64BA853F-E3B7-48A1-8B44-C4C9B0843BF0}"/>
            </a:ext>
          </a:extLst>
        </xdr:cNvPr>
        <xdr:cNvCxnSpPr/>
      </xdr:nvCxnSpPr>
      <xdr:spPr>
        <a:xfrm>
          <a:off x="10388600" y="13469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3064</xdr:rowOff>
    </xdr:from>
    <xdr:ext cx="469744" cy="259045"/>
    <xdr:sp macro="" textlink="">
      <xdr:nvSpPr>
        <xdr:cNvPr id="320" name="【公営住宅】&#10;一人当たり面積平均値テキスト">
          <a:extLst>
            <a:ext uri="{FF2B5EF4-FFF2-40B4-BE49-F238E27FC236}">
              <a16:creationId xmlns:a16="http://schemas.microsoft.com/office/drawing/2014/main" id="{38B29352-9F04-4ACC-9FAC-99B01560AE6A}"/>
            </a:ext>
          </a:extLst>
        </xdr:cNvPr>
        <xdr:cNvSpPr txBox="1"/>
      </xdr:nvSpPr>
      <xdr:spPr>
        <a:xfrm>
          <a:off x="10515600" y="144048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24637</xdr:rowOff>
    </xdr:from>
    <xdr:to>
      <xdr:col>55</xdr:col>
      <xdr:colOff>50800</xdr:colOff>
      <xdr:row>84</xdr:row>
      <xdr:rowOff>126237</xdr:rowOff>
    </xdr:to>
    <xdr:sp macro="" textlink="">
      <xdr:nvSpPr>
        <xdr:cNvPr id="321" name="フローチャート: 判断 320">
          <a:extLst>
            <a:ext uri="{FF2B5EF4-FFF2-40B4-BE49-F238E27FC236}">
              <a16:creationId xmlns:a16="http://schemas.microsoft.com/office/drawing/2014/main" id="{2BF058E3-63F4-412B-9926-E79F8C0CBA5E}"/>
            </a:ext>
          </a:extLst>
        </xdr:cNvPr>
        <xdr:cNvSpPr/>
      </xdr:nvSpPr>
      <xdr:spPr>
        <a:xfrm>
          <a:off x="10426700" y="14426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40639</xdr:rowOff>
    </xdr:from>
    <xdr:to>
      <xdr:col>50</xdr:col>
      <xdr:colOff>165100</xdr:colOff>
      <xdr:row>84</xdr:row>
      <xdr:rowOff>142239</xdr:rowOff>
    </xdr:to>
    <xdr:sp macro="" textlink="">
      <xdr:nvSpPr>
        <xdr:cNvPr id="322" name="フローチャート: 判断 321">
          <a:extLst>
            <a:ext uri="{FF2B5EF4-FFF2-40B4-BE49-F238E27FC236}">
              <a16:creationId xmlns:a16="http://schemas.microsoft.com/office/drawing/2014/main" id="{07D3FACE-CAC0-45E1-BEC7-8E7A27FEB8BC}"/>
            </a:ext>
          </a:extLst>
        </xdr:cNvPr>
        <xdr:cNvSpPr/>
      </xdr:nvSpPr>
      <xdr:spPr>
        <a:xfrm>
          <a:off x="9588500" y="14442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48564</xdr:rowOff>
    </xdr:from>
    <xdr:to>
      <xdr:col>46</xdr:col>
      <xdr:colOff>38100</xdr:colOff>
      <xdr:row>84</xdr:row>
      <xdr:rowOff>150164</xdr:rowOff>
    </xdr:to>
    <xdr:sp macro="" textlink="">
      <xdr:nvSpPr>
        <xdr:cNvPr id="323" name="フローチャート: 判断 322">
          <a:extLst>
            <a:ext uri="{FF2B5EF4-FFF2-40B4-BE49-F238E27FC236}">
              <a16:creationId xmlns:a16="http://schemas.microsoft.com/office/drawing/2014/main" id="{D39B8C9B-ED34-4CAE-B130-EDD6C89EF799}"/>
            </a:ext>
          </a:extLst>
        </xdr:cNvPr>
        <xdr:cNvSpPr/>
      </xdr:nvSpPr>
      <xdr:spPr>
        <a:xfrm>
          <a:off x="8699500" y="14450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60147</xdr:rowOff>
    </xdr:from>
    <xdr:to>
      <xdr:col>41</xdr:col>
      <xdr:colOff>101600</xdr:colOff>
      <xdr:row>84</xdr:row>
      <xdr:rowOff>161747</xdr:rowOff>
    </xdr:to>
    <xdr:sp macro="" textlink="">
      <xdr:nvSpPr>
        <xdr:cNvPr id="324" name="フローチャート: 判断 323">
          <a:extLst>
            <a:ext uri="{FF2B5EF4-FFF2-40B4-BE49-F238E27FC236}">
              <a16:creationId xmlns:a16="http://schemas.microsoft.com/office/drawing/2014/main" id="{317A0819-F0D4-4B10-B7CF-D9F296FDAC0B}"/>
            </a:ext>
          </a:extLst>
        </xdr:cNvPr>
        <xdr:cNvSpPr/>
      </xdr:nvSpPr>
      <xdr:spPr>
        <a:xfrm>
          <a:off x="7810500" y="14461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40411</xdr:rowOff>
    </xdr:from>
    <xdr:to>
      <xdr:col>36</xdr:col>
      <xdr:colOff>165100</xdr:colOff>
      <xdr:row>84</xdr:row>
      <xdr:rowOff>142011</xdr:rowOff>
    </xdr:to>
    <xdr:sp macro="" textlink="">
      <xdr:nvSpPr>
        <xdr:cNvPr id="325" name="フローチャート: 判断 324">
          <a:extLst>
            <a:ext uri="{FF2B5EF4-FFF2-40B4-BE49-F238E27FC236}">
              <a16:creationId xmlns:a16="http://schemas.microsoft.com/office/drawing/2014/main" id="{7DD85D68-E993-456B-8735-F0D8EFC1786D}"/>
            </a:ext>
          </a:extLst>
        </xdr:cNvPr>
        <xdr:cNvSpPr/>
      </xdr:nvSpPr>
      <xdr:spPr>
        <a:xfrm>
          <a:off x="6921500" y="14442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26" name="テキスト ボックス 325">
          <a:extLst>
            <a:ext uri="{FF2B5EF4-FFF2-40B4-BE49-F238E27FC236}">
              <a16:creationId xmlns:a16="http://schemas.microsoft.com/office/drawing/2014/main" id="{BAE578D9-4A86-4CFF-A2C3-C19ED0900893}"/>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27" name="テキスト ボックス 326">
          <a:extLst>
            <a:ext uri="{FF2B5EF4-FFF2-40B4-BE49-F238E27FC236}">
              <a16:creationId xmlns:a16="http://schemas.microsoft.com/office/drawing/2014/main" id="{8D44F3E9-F994-4F63-A2F7-787984E7C2F3}"/>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28" name="テキスト ボックス 327">
          <a:extLst>
            <a:ext uri="{FF2B5EF4-FFF2-40B4-BE49-F238E27FC236}">
              <a16:creationId xmlns:a16="http://schemas.microsoft.com/office/drawing/2014/main" id="{FEA1AFC9-1FE2-4F46-B26D-43CECCC6DB82}"/>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29" name="テキスト ボックス 328">
          <a:extLst>
            <a:ext uri="{FF2B5EF4-FFF2-40B4-BE49-F238E27FC236}">
              <a16:creationId xmlns:a16="http://schemas.microsoft.com/office/drawing/2014/main" id="{842F8A49-CFF8-4042-BD4F-68370F595F69}"/>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30" name="テキスト ボックス 329">
          <a:extLst>
            <a:ext uri="{FF2B5EF4-FFF2-40B4-BE49-F238E27FC236}">
              <a16:creationId xmlns:a16="http://schemas.microsoft.com/office/drawing/2014/main" id="{6463E8FE-F887-48D8-9BDD-8931B5F3D129}"/>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124383</xdr:rowOff>
    </xdr:from>
    <xdr:to>
      <xdr:col>55</xdr:col>
      <xdr:colOff>50800</xdr:colOff>
      <xdr:row>82</xdr:row>
      <xdr:rowOff>54533</xdr:rowOff>
    </xdr:to>
    <xdr:sp macro="" textlink="">
      <xdr:nvSpPr>
        <xdr:cNvPr id="331" name="楕円 330">
          <a:extLst>
            <a:ext uri="{FF2B5EF4-FFF2-40B4-BE49-F238E27FC236}">
              <a16:creationId xmlns:a16="http://schemas.microsoft.com/office/drawing/2014/main" id="{D1150E3A-D2EF-4E3B-8093-4777385216E7}"/>
            </a:ext>
          </a:extLst>
        </xdr:cNvPr>
        <xdr:cNvSpPr/>
      </xdr:nvSpPr>
      <xdr:spPr>
        <a:xfrm>
          <a:off x="10426700" y="14011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80</xdr:row>
      <xdr:rowOff>147260</xdr:rowOff>
    </xdr:from>
    <xdr:ext cx="534377" cy="259045"/>
    <xdr:sp macro="" textlink="">
      <xdr:nvSpPr>
        <xdr:cNvPr id="332" name="【公営住宅】&#10;一人当たり面積該当値テキスト">
          <a:extLst>
            <a:ext uri="{FF2B5EF4-FFF2-40B4-BE49-F238E27FC236}">
              <a16:creationId xmlns:a16="http://schemas.microsoft.com/office/drawing/2014/main" id="{16379629-9874-4DE4-B2A9-B3A5291B7739}"/>
            </a:ext>
          </a:extLst>
        </xdr:cNvPr>
        <xdr:cNvSpPr txBox="1"/>
      </xdr:nvSpPr>
      <xdr:spPr>
        <a:xfrm>
          <a:off x="10515600" y="13863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81</xdr:row>
      <xdr:rowOff>145492</xdr:rowOff>
    </xdr:from>
    <xdr:to>
      <xdr:col>50</xdr:col>
      <xdr:colOff>165100</xdr:colOff>
      <xdr:row>82</xdr:row>
      <xdr:rowOff>75642</xdr:rowOff>
    </xdr:to>
    <xdr:sp macro="" textlink="">
      <xdr:nvSpPr>
        <xdr:cNvPr id="333" name="楕円 332">
          <a:extLst>
            <a:ext uri="{FF2B5EF4-FFF2-40B4-BE49-F238E27FC236}">
              <a16:creationId xmlns:a16="http://schemas.microsoft.com/office/drawing/2014/main" id="{589D8ECD-0CE8-4F71-97B0-351C8B5AC8C2}"/>
            </a:ext>
          </a:extLst>
        </xdr:cNvPr>
        <xdr:cNvSpPr/>
      </xdr:nvSpPr>
      <xdr:spPr>
        <a:xfrm>
          <a:off x="9588500" y="14032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3733</xdr:rowOff>
    </xdr:from>
    <xdr:to>
      <xdr:col>55</xdr:col>
      <xdr:colOff>0</xdr:colOff>
      <xdr:row>82</xdr:row>
      <xdr:rowOff>24842</xdr:rowOff>
    </xdr:to>
    <xdr:cxnSp macro="">
      <xdr:nvCxnSpPr>
        <xdr:cNvPr id="334" name="直線コネクタ 333">
          <a:extLst>
            <a:ext uri="{FF2B5EF4-FFF2-40B4-BE49-F238E27FC236}">
              <a16:creationId xmlns:a16="http://schemas.microsoft.com/office/drawing/2014/main" id="{C82ADBBF-00BB-4A9F-AAA0-702033378B32}"/>
            </a:ext>
          </a:extLst>
        </xdr:cNvPr>
        <xdr:cNvCxnSpPr/>
      </xdr:nvCxnSpPr>
      <xdr:spPr>
        <a:xfrm flipV="1">
          <a:off x="9639300" y="14062633"/>
          <a:ext cx="838200" cy="21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81</xdr:row>
      <xdr:rowOff>156769</xdr:rowOff>
    </xdr:from>
    <xdr:to>
      <xdr:col>46</xdr:col>
      <xdr:colOff>38100</xdr:colOff>
      <xdr:row>82</xdr:row>
      <xdr:rowOff>86919</xdr:rowOff>
    </xdr:to>
    <xdr:sp macro="" textlink="">
      <xdr:nvSpPr>
        <xdr:cNvPr id="335" name="楕円 334">
          <a:extLst>
            <a:ext uri="{FF2B5EF4-FFF2-40B4-BE49-F238E27FC236}">
              <a16:creationId xmlns:a16="http://schemas.microsoft.com/office/drawing/2014/main" id="{B8723AC6-746E-4B44-B1D6-3BF082260F3E}"/>
            </a:ext>
          </a:extLst>
        </xdr:cNvPr>
        <xdr:cNvSpPr/>
      </xdr:nvSpPr>
      <xdr:spPr>
        <a:xfrm>
          <a:off x="8699500" y="14044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24842</xdr:rowOff>
    </xdr:from>
    <xdr:to>
      <xdr:col>50</xdr:col>
      <xdr:colOff>114300</xdr:colOff>
      <xdr:row>82</xdr:row>
      <xdr:rowOff>36119</xdr:rowOff>
    </xdr:to>
    <xdr:cxnSp macro="">
      <xdr:nvCxnSpPr>
        <xdr:cNvPr id="336" name="直線コネクタ 335">
          <a:extLst>
            <a:ext uri="{FF2B5EF4-FFF2-40B4-BE49-F238E27FC236}">
              <a16:creationId xmlns:a16="http://schemas.microsoft.com/office/drawing/2014/main" id="{63A9FDA5-5CC1-4971-8E6B-4B7C2040815F}"/>
            </a:ext>
          </a:extLst>
        </xdr:cNvPr>
        <xdr:cNvCxnSpPr/>
      </xdr:nvCxnSpPr>
      <xdr:spPr>
        <a:xfrm flipV="1">
          <a:off x="8750300" y="14083742"/>
          <a:ext cx="889000" cy="11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133366</xdr:rowOff>
    </xdr:from>
    <xdr:ext cx="469744" cy="259045"/>
    <xdr:sp macro="" textlink="">
      <xdr:nvSpPr>
        <xdr:cNvPr id="337" name="n_1aveValue【公営住宅】&#10;一人当たり面積">
          <a:extLst>
            <a:ext uri="{FF2B5EF4-FFF2-40B4-BE49-F238E27FC236}">
              <a16:creationId xmlns:a16="http://schemas.microsoft.com/office/drawing/2014/main" id="{B2FF40BC-A10D-4E8B-B5E0-4101FCF83C16}"/>
            </a:ext>
          </a:extLst>
        </xdr:cNvPr>
        <xdr:cNvSpPr txBox="1"/>
      </xdr:nvSpPr>
      <xdr:spPr>
        <a:xfrm>
          <a:off x="9391727" y="14535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141291</xdr:rowOff>
    </xdr:from>
    <xdr:ext cx="469744" cy="259045"/>
    <xdr:sp macro="" textlink="">
      <xdr:nvSpPr>
        <xdr:cNvPr id="338" name="n_2aveValue【公営住宅】&#10;一人当たり面積">
          <a:extLst>
            <a:ext uri="{FF2B5EF4-FFF2-40B4-BE49-F238E27FC236}">
              <a16:creationId xmlns:a16="http://schemas.microsoft.com/office/drawing/2014/main" id="{942F3500-ABC7-4A28-B109-AA0719C42EDE}"/>
            </a:ext>
          </a:extLst>
        </xdr:cNvPr>
        <xdr:cNvSpPr txBox="1"/>
      </xdr:nvSpPr>
      <xdr:spPr>
        <a:xfrm>
          <a:off x="8515427" y="14543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6824</xdr:rowOff>
    </xdr:from>
    <xdr:ext cx="469744" cy="259045"/>
    <xdr:sp macro="" textlink="">
      <xdr:nvSpPr>
        <xdr:cNvPr id="339" name="n_3aveValue【公営住宅】&#10;一人当たり面積">
          <a:extLst>
            <a:ext uri="{FF2B5EF4-FFF2-40B4-BE49-F238E27FC236}">
              <a16:creationId xmlns:a16="http://schemas.microsoft.com/office/drawing/2014/main" id="{FC51AB4B-E207-4900-B681-31A4AE90D7CF}"/>
            </a:ext>
          </a:extLst>
        </xdr:cNvPr>
        <xdr:cNvSpPr txBox="1"/>
      </xdr:nvSpPr>
      <xdr:spPr>
        <a:xfrm>
          <a:off x="7626427" y="14237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158538</xdr:rowOff>
    </xdr:from>
    <xdr:ext cx="469744" cy="259045"/>
    <xdr:sp macro="" textlink="">
      <xdr:nvSpPr>
        <xdr:cNvPr id="340" name="n_4aveValue【公営住宅】&#10;一人当たり面積">
          <a:extLst>
            <a:ext uri="{FF2B5EF4-FFF2-40B4-BE49-F238E27FC236}">
              <a16:creationId xmlns:a16="http://schemas.microsoft.com/office/drawing/2014/main" id="{EB80BB61-DAD7-4293-8458-7E6D85D3C0CB}"/>
            </a:ext>
          </a:extLst>
        </xdr:cNvPr>
        <xdr:cNvSpPr txBox="1"/>
      </xdr:nvSpPr>
      <xdr:spPr>
        <a:xfrm>
          <a:off x="6737427" y="14217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80</xdr:row>
      <xdr:rowOff>92169</xdr:rowOff>
    </xdr:from>
    <xdr:ext cx="534377" cy="259045"/>
    <xdr:sp macro="" textlink="">
      <xdr:nvSpPr>
        <xdr:cNvPr id="341" name="n_1mainValue【公営住宅】&#10;一人当たり面積">
          <a:extLst>
            <a:ext uri="{FF2B5EF4-FFF2-40B4-BE49-F238E27FC236}">
              <a16:creationId xmlns:a16="http://schemas.microsoft.com/office/drawing/2014/main" id="{8AC010FC-273D-4DB6-B0DD-10791FF34971}"/>
            </a:ext>
          </a:extLst>
        </xdr:cNvPr>
        <xdr:cNvSpPr txBox="1"/>
      </xdr:nvSpPr>
      <xdr:spPr>
        <a:xfrm>
          <a:off x="9359411" y="13808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80</xdr:row>
      <xdr:rowOff>103446</xdr:rowOff>
    </xdr:from>
    <xdr:ext cx="534377" cy="259045"/>
    <xdr:sp macro="" textlink="">
      <xdr:nvSpPr>
        <xdr:cNvPr id="342" name="n_2mainValue【公営住宅】&#10;一人当たり面積">
          <a:extLst>
            <a:ext uri="{FF2B5EF4-FFF2-40B4-BE49-F238E27FC236}">
              <a16:creationId xmlns:a16="http://schemas.microsoft.com/office/drawing/2014/main" id="{F5C27268-07BD-405E-9098-393F64E2BD37}"/>
            </a:ext>
          </a:extLst>
        </xdr:cNvPr>
        <xdr:cNvSpPr txBox="1"/>
      </xdr:nvSpPr>
      <xdr:spPr>
        <a:xfrm>
          <a:off x="8483111" y="13819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43" name="正方形/長方形 342">
          <a:extLst>
            <a:ext uri="{FF2B5EF4-FFF2-40B4-BE49-F238E27FC236}">
              <a16:creationId xmlns:a16="http://schemas.microsoft.com/office/drawing/2014/main" id="{B0160C3E-B7C5-46E0-8487-B7C235ED9C1D}"/>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44" name="正方形/長方形 343">
          <a:extLst>
            <a:ext uri="{FF2B5EF4-FFF2-40B4-BE49-F238E27FC236}">
              <a16:creationId xmlns:a16="http://schemas.microsoft.com/office/drawing/2014/main" id="{9009F59A-3DB1-4F92-BF12-3028F88E0E8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45" name="正方形/長方形 344">
          <a:extLst>
            <a:ext uri="{FF2B5EF4-FFF2-40B4-BE49-F238E27FC236}">
              <a16:creationId xmlns:a16="http://schemas.microsoft.com/office/drawing/2014/main" id="{2F5FE599-5FB1-498C-AE7E-044422308361}"/>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46" name="正方形/長方形 345">
          <a:extLst>
            <a:ext uri="{FF2B5EF4-FFF2-40B4-BE49-F238E27FC236}">
              <a16:creationId xmlns:a16="http://schemas.microsoft.com/office/drawing/2014/main" id="{88F33458-FAF3-42FF-AB3F-27CA57FD6A4E}"/>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47" name="正方形/長方形 346">
          <a:extLst>
            <a:ext uri="{FF2B5EF4-FFF2-40B4-BE49-F238E27FC236}">
              <a16:creationId xmlns:a16="http://schemas.microsoft.com/office/drawing/2014/main" id="{40623423-468E-4D2A-9DC0-98F30BDA3BDE}"/>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48" name="正方形/長方形 347">
          <a:extLst>
            <a:ext uri="{FF2B5EF4-FFF2-40B4-BE49-F238E27FC236}">
              <a16:creationId xmlns:a16="http://schemas.microsoft.com/office/drawing/2014/main" id="{92B23CE5-53F7-4987-A45A-01791BB53B71}"/>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49" name="正方形/長方形 348">
          <a:extLst>
            <a:ext uri="{FF2B5EF4-FFF2-40B4-BE49-F238E27FC236}">
              <a16:creationId xmlns:a16="http://schemas.microsoft.com/office/drawing/2014/main" id="{32E3795B-FF67-432C-8E9D-666BA82A664D}"/>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50" name="正方形/長方形 349">
          <a:extLst>
            <a:ext uri="{FF2B5EF4-FFF2-40B4-BE49-F238E27FC236}">
              <a16:creationId xmlns:a16="http://schemas.microsoft.com/office/drawing/2014/main" id="{04E7F9CB-0817-4988-9115-E96836BC486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51" name="正方形/長方形 350">
          <a:extLst>
            <a:ext uri="{FF2B5EF4-FFF2-40B4-BE49-F238E27FC236}">
              <a16:creationId xmlns:a16="http://schemas.microsoft.com/office/drawing/2014/main" id="{4B6E6A15-E3E7-4393-82EA-FA8B9965B8C3}"/>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52" name="正方形/長方形 351">
          <a:extLst>
            <a:ext uri="{FF2B5EF4-FFF2-40B4-BE49-F238E27FC236}">
              <a16:creationId xmlns:a16="http://schemas.microsoft.com/office/drawing/2014/main" id="{AA29C43C-F3B1-4ABD-A48D-58C6E5B5C31E}"/>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53" name="正方形/長方形 352">
          <a:extLst>
            <a:ext uri="{FF2B5EF4-FFF2-40B4-BE49-F238E27FC236}">
              <a16:creationId xmlns:a16="http://schemas.microsoft.com/office/drawing/2014/main" id="{84323435-1758-4350-9810-FB567FC9CF37}"/>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54" name="正方形/長方形 353">
          <a:extLst>
            <a:ext uri="{FF2B5EF4-FFF2-40B4-BE49-F238E27FC236}">
              <a16:creationId xmlns:a16="http://schemas.microsoft.com/office/drawing/2014/main" id="{995F958A-6092-4810-9501-9C9FE2D9CE44}"/>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55" name="正方形/長方形 354">
          <a:extLst>
            <a:ext uri="{FF2B5EF4-FFF2-40B4-BE49-F238E27FC236}">
              <a16:creationId xmlns:a16="http://schemas.microsoft.com/office/drawing/2014/main" id="{D13F7A60-9A46-41B7-9D35-E479200394F1}"/>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56" name="正方形/長方形 355">
          <a:extLst>
            <a:ext uri="{FF2B5EF4-FFF2-40B4-BE49-F238E27FC236}">
              <a16:creationId xmlns:a16="http://schemas.microsoft.com/office/drawing/2014/main" id="{17B75CA3-38BA-47D6-97A9-7D49C867603D}"/>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57" name="正方形/長方形 356">
          <a:extLst>
            <a:ext uri="{FF2B5EF4-FFF2-40B4-BE49-F238E27FC236}">
              <a16:creationId xmlns:a16="http://schemas.microsoft.com/office/drawing/2014/main" id="{D9763A5A-651C-4448-AC3C-F4E45672137C}"/>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58" name="正方形/長方形 357">
          <a:extLst>
            <a:ext uri="{FF2B5EF4-FFF2-40B4-BE49-F238E27FC236}">
              <a16:creationId xmlns:a16="http://schemas.microsoft.com/office/drawing/2014/main" id="{4078D9CE-C09F-4334-AA9E-4417C993AD38}"/>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59" name="正方形/長方形 358">
          <a:extLst>
            <a:ext uri="{FF2B5EF4-FFF2-40B4-BE49-F238E27FC236}">
              <a16:creationId xmlns:a16="http://schemas.microsoft.com/office/drawing/2014/main" id="{61AFD9CF-FB78-4EB3-B8B6-A7AF3CAC35B5}"/>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60" name="正方形/長方形 359">
          <a:extLst>
            <a:ext uri="{FF2B5EF4-FFF2-40B4-BE49-F238E27FC236}">
              <a16:creationId xmlns:a16="http://schemas.microsoft.com/office/drawing/2014/main" id="{892845F3-508A-4331-A4EF-97BD8DC57B36}"/>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61" name="正方形/長方形 360">
          <a:extLst>
            <a:ext uri="{FF2B5EF4-FFF2-40B4-BE49-F238E27FC236}">
              <a16:creationId xmlns:a16="http://schemas.microsoft.com/office/drawing/2014/main" id="{DA4C5219-44CF-4D05-9316-B66ED94FC147}"/>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62" name="正方形/長方形 361">
          <a:extLst>
            <a:ext uri="{FF2B5EF4-FFF2-40B4-BE49-F238E27FC236}">
              <a16:creationId xmlns:a16="http://schemas.microsoft.com/office/drawing/2014/main" id="{714073DC-3554-4B5F-8885-432282D44E0C}"/>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63" name="正方形/長方形 362">
          <a:extLst>
            <a:ext uri="{FF2B5EF4-FFF2-40B4-BE49-F238E27FC236}">
              <a16:creationId xmlns:a16="http://schemas.microsoft.com/office/drawing/2014/main" id="{D2F4097D-4785-43F7-A7A0-0EC2DE3E1487}"/>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64" name="正方形/長方形 363">
          <a:extLst>
            <a:ext uri="{FF2B5EF4-FFF2-40B4-BE49-F238E27FC236}">
              <a16:creationId xmlns:a16="http://schemas.microsoft.com/office/drawing/2014/main" id="{54B3EB0E-5020-457F-83CC-18173FAC0626}"/>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65" name="正方形/長方形 364">
          <a:extLst>
            <a:ext uri="{FF2B5EF4-FFF2-40B4-BE49-F238E27FC236}">
              <a16:creationId xmlns:a16="http://schemas.microsoft.com/office/drawing/2014/main" id="{E39A5770-AAB0-40E2-96DD-6A18B7FBC529}"/>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66" name="正方形/長方形 365">
          <a:extLst>
            <a:ext uri="{FF2B5EF4-FFF2-40B4-BE49-F238E27FC236}">
              <a16:creationId xmlns:a16="http://schemas.microsoft.com/office/drawing/2014/main" id="{CAA933AB-852F-4F3D-BF09-513DDDEA632A}"/>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67" name="テキスト ボックス 366">
          <a:extLst>
            <a:ext uri="{FF2B5EF4-FFF2-40B4-BE49-F238E27FC236}">
              <a16:creationId xmlns:a16="http://schemas.microsoft.com/office/drawing/2014/main" id="{A7CC4251-F367-48DD-A4EA-F72EB4390DDD}"/>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68" name="直線コネクタ 367">
          <a:extLst>
            <a:ext uri="{FF2B5EF4-FFF2-40B4-BE49-F238E27FC236}">
              <a16:creationId xmlns:a16="http://schemas.microsoft.com/office/drawing/2014/main" id="{D5161A39-C872-473D-BBED-7B26238A0EB2}"/>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69" name="テキスト ボックス 368">
          <a:extLst>
            <a:ext uri="{FF2B5EF4-FFF2-40B4-BE49-F238E27FC236}">
              <a16:creationId xmlns:a16="http://schemas.microsoft.com/office/drawing/2014/main" id="{47B5D8AF-7AD5-45E5-97AA-6C5EFDC92A13}"/>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70" name="直線コネクタ 369">
          <a:extLst>
            <a:ext uri="{FF2B5EF4-FFF2-40B4-BE49-F238E27FC236}">
              <a16:creationId xmlns:a16="http://schemas.microsoft.com/office/drawing/2014/main" id="{40835245-396C-48D5-AA2E-B8B86A2B5213}"/>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371" name="テキスト ボックス 370">
          <a:extLst>
            <a:ext uri="{FF2B5EF4-FFF2-40B4-BE49-F238E27FC236}">
              <a16:creationId xmlns:a16="http://schemas.microsoft.com/office/drawing/2014/main" id="{860AB4E4-996A-48BA-A4F3-E39775C5BA1A}"/>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72" name="直線コネクタ 371">
          <a:extLst>
            <a:ext uri="{FF2B5EF4-FFF2-40B4-BE49-F238E27FC236}">
              <a16:creationId xmlns:a16="http://schemas.microsoft.com/office/drawing/2014/main" id="{E714A51A-CBD0-4C3B-BB28-A30C8422363E}"/>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73" name="テキスト ボックス 372">
          <a:extLst>
            <a:ext uri="{FF2B5EF4-FFF2-40B4-BE49-F238E27FC236}">
              <a16:creationId xmlns:a16="http://schemas.microsoft.com/office/drawing/2014/main" id="{A8B7B18A-0DAB-4FCF-9051-AE51AEFD9EB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74" name="直線コネクタ 373">
          <a:extLst>
            <a:ext uri="{FF2B5EF4-FFF2-40B4-BE49-F238E27FC236}">
              <a16:creationId xmlns:a16="http://schemas.microsoft.com/office/drawing/2014/main" id="{19781251-DB57-4C32-8A09-4CCC12A7246F}"/>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75" name="テキスト ボックス 374">
          <a:extLst>
            <a:ext uri="{FF2B5EF4-FFF2-40B4-BE49-F238E27FC236}">
              <a16:creationId xmlns:a16="http://schemas.microsoft.com/office/drawing/2014/main" id="{7A2B518A-9845-4B0D-ABC3-0CD36F463746}"/>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76" name="直線コネクタ 375">
          <a:extLst>
            <a:ext uri="{FF2B5EF4-FFF2-40B4-BE49-F238E27FC236}">
              <a16:creationId xmlns:a16="http://schemas.microsoft.com/office/drawing/2014/main" id="{D4733C2F-C0EC-40DC-9B27-5E4C0EA135E6}"/>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77" name="テキスト ボックス 376">
          <a:extLst>
            <a:ext uri="{FF2B5EF4-FFF2-40B4-BE49-F238E27FC236}">
              <a16:creationId xmlns:a16="http://schemas.microsoft.com/office/drawing/2014/main" id="{9F55E5A5-2A6F-4F92-9C6D-4BF88059590C}"/>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78" name="直線コネクタ 377">
          <a:extLst>
            <a:ext uri="{FF2B5EF4-FFF2-40B4-BE49-F238E27FC236}">
              <a16:creationId xmlns:a16="http://schemas.microsoft.com/office/drawing/2014/main" id="{1FCE68AF-5257-4975-8838-27D453089DDD}"/>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79" name="テキスト ボックス 378">
          <a:extLst>
            <a:ext uri="{FF2B5EF4-FFF2-40B4-BE49-F238E27FC236}">
              <a16:creationId xmlns:a16="http://schemas.microsoft.com/office/drawing/2014/main" id="{46A9088F-2E5D-4F1E-87AE-AF4CC9EB223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80" name="直線コネクタ 379">
          <a:extLst>
            <a:ext uri="{FF2B5EF4-FFF2-40B4-BE49-F238E27FC236}">
              <a16:creationId xmlns:a16="http://schemas.microsoft.com/office/drawing/2014/main" id="{EFA9C065-4609-4918-A4C3-3F13659EB22A}"/>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381" name="テキスト ボックス 380">
          <a:extLst>
            <a:ext uri="{FF2B5EF4-FFF2-40B4-BE49-F238E27FC236}">
              <a16:creationId xmlns:a16="http://schemas.microsoft.com/office/drawing/2014/main" id="{D63AA5D6-AB97-4039-A8FA-105CA93B6C19}"/>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82" name="直線コネクタ 381">
          <a:extLst>
            <a:ext uri="{FF2B5EF4-FFF2-40B4-BE49-F238E27FC236}">
              <a16:creationId xmlns:a16="http://schemas.microsoft.com/office/drawing/2014/main" id="{707E81CE-C3FE-4602-924A-B09F4626BBFA}"/>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83" name="【認定こども園・幼稚園・保育所】&#10;有形固定資産減価償却率グラフ枠">
          <a:extLst>
            <a:ext uri="{FF2B5EF4-FFF2-40B4-BE49-F238E27FC236}">
              <a16:creationId xmlns:a16="http://schemas.microsoft.com/office/drawing/2014/main" id="{38D7C502-30DE-43B2-8C51-E7FEEDA1BCDD}"/>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384" name="直線コネクタ 383">
          <a:extLst>
            <a:ext uri="{FF2B5EF4-FFF2-40B4-BE49-F238E27FC236}">
              <a16:creationId xmlns:a16="http://schemas.microsoft.com/office/drawing/2014/main" id="{18AE4289-60CE-40BF-A1CA-8B944BF6C8F5}"/>
            </a:ext>
          </a:extLst>
        </xdr:cNvPr>
        <xdr:cNvCxnSpPr/>
      </xdr:nvCxnSpPr>
      <xdr:spPr>
        <a:xfrm flipV="1">
          <a:off x="16318864" y="5735683"/>
          <a:ext cx="0" cy="1557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385" name="【認定こども園・幼稚園・保育所】&#10;有形固定資産減価償却率最小値テキスト">
          <a:extLst>
            <a:ext uri="{FF2B5EF4-FFF2-40B4-BE49-F238E27FC236}">
              <a16:creationId xmlns:a16="http://schemas.microsoft.com/office/drawing/2014/main" id="{954E258C-293E-4FA0-B35E-B0DB1D055665}"/>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386" name="直線コネクタ 385">
          <a:extLst>
            <a:ext uri="{FF2B5EF4-FFF2-40B4-BE49-F238E27FC236}">
              <a16:creationId xmlns:a16="http://schemas.microsoft.com/office/drawing/2014/main" id="{7B1DF3C1-9070-400B-AA34-66FD4453FFE0}"/>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387" name="【認定こども園・幼稚園・保育所】&#10;有形固定資産減価償却率最大値テキスト">
          <a:extLst>
            <a:ext uri="{FF2B5EF4-FFF2-40B4-BE49-F238E27FC236}">
              <a16:creationId xmlns:a16="http://schemas.microsoft.com/office/drawing/2014/main" id="{D23589AB-0BD0-48D7-B35E-9C991616C761}"/>
            </a:ext>
          </a:extLst>
        </xdr:cNvPr>
        <xdr:cNvSpPr txBox="1"/>
      </xdr:nvSpPr>
      <xdr:spPr>
        <a:xfrm>
          <a:off x="16357600" y="55109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388" name="直線コネクタ 387">
          <a:extLst>
            <a:ext uri="{FF2B5EF4-FFF2-40B4-BE49-F238E27FC236}">
              <a16:creationId xmlns:a16="http://schemas.microsoft.com/office/drawing/2014/main" id="{03AC88E5-9E3B-4A73-BDAC-807D6895F731}"/>
            </a:ext>
          </a:extLst>
        </xdr:cNvPr>
        <xdr:cNvCxnSpPr/>
      </xdr:nvCxnSpPr>
      <xdr:spPr>
        <a:xfrm>
          <a:off x="16230600" y="5735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156046</xdr:rowOff>
    </xdr:from>
    <xdr:ext cx="405111" cy="259045"/>
    <xdr:sp macro="" textlink="">
      <xdr:nvSpPr>
        <xdr:cNvPr id="389" name="【認定こども園・幼稚園・保育所】&#10;有形固定資産減価償却率平均値テキスト">
          <a:extLst>
            <a:ext uri="{FF2B5EF4-FFF2-40B4-BE49-F238E27FC236}">
              <a16:creationId xmlns:a16="http://schemas.microsoft.com/office/drawing/2014/main" id="{37798EFC-EAC2-4C22-9E8A-253DAEDCD15A}"/>
            </a:ext>
          </a:extLst>
        </xdr:cNvPr>
        <xdr:cNvSpPr txBox="1"/>
      </xdr:nvSpPr>
      <xdr:spPr>
        <a:xfrm>
          <a:off x="16357600" y="63282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133169</xdr:rowOff>
    </xdr:from>
    <xdr:to>
      <xdr:col>85</xdr:col>
      <xdr:colOff>177800</xdr:colOff>
      <xdr:row>38</xdr:row>
      <xdr:rowOff>63319</xdr:rowOff>
    </xdr:to>
    <xdr:sp macro="" textlink="">
      <xdr:nvSpPr>
        <xdr:cNvPr id="390" name="フローチャート: 判断 389">
          <a:extLst>
            <a:ext uri="{FF2B5EF4-FFF2-40B4-BE49-F238E27FC236}">
              <a16:creationId xmlns:a16="http://schemas.microsoft.com/office/drawing/2014/main" id="{DFC96EC9-C41D-4C15-8E62-C4EAD11DBC0D}"/>
            </a:ext>
          </a:extLst>
        </xdr:cNvPr>
        <xdr:cNvSpPr/>
      </xdr:nvSpPr>
      <xdr:spPr>
        <a:xfrm>
          <a:off x="16268700" y="647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144599</xdr:rowOff>
    </xdr:from>
    <xdr:to>
      <xdr:col>81</xdr:col>
      <xdr:colOff>101600</xdr:colOff>
      <xdr:row>38</xdr:row>
      <xdr:rowOff>74749</xdr:rowOff>
    </xdr:to>
    <xdr:sp macro="" textlink="">
      <xdr:nvSpPr>
        <xdr:cNvPr id="391" name="フローチャート: 判断 390">
          <a:extLst>
            <a:ext uri="{FF2B5EF4-FFF2-40B4-BE49-F238E27FC236}">
              <a16:creationId xmlns:a16="http://schemas.microsoft.com/office/drawing/2014/main" id="{3233B1A7-5F2E-4A71-B0C7-561BD225CDD7}"/>
            </a:ext>
          </a:extLst>
        </xdr:cNvPr>
        <xdr:cNvSpPr/>
      </xdr:nvSpPr>
      <xdr:spPr>
        <a:xfrm>
          <a:off x="15430500" y="648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142966</xdr:rowOff>
    </xdr:from>
    <xdr:to>
      <xdr:col>76</xdr:col>
      <xdr:colOff>165100</xdr:colOff>
      <xdr:row>38</xdr:row>
      <xdr:rowOff>73116</xdr:rowOff>
    </xdr:to>
    <xdr:sp macro="" textlink="">
      <xdr:nvSpPr>
        <xdr:cNvPr id="392" name="フローチャート: 判断 391">
          <a:extLst>
            <a:ext uri="{FF2B5EF4-FFF2-40B4-BE49-F238E27FC236}">
              <a16:creationId xmlns:a16="http://schemas.microsoft.com/office/drawing/2014/main" id="{FEE741A3-744C-4864-BDEC-2FC44021C0F3}"/>
            </a:ext>
          </a:extLst>
        </xdr:cNvPr>
        <xdr:cNvSpPr/>
      </xdr:nvSpPr>
      <xdr:spPr>
        <a:xfrm>
          <a:off x="14541500" y="648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120106</xdr:rowOff>
    </xdr:from>
    <xdr:to>
      <xdr:col>72</xdr:col>
      <xdr:colOff>38100</xdr:colOff>
      <xdr:row>38</xdr:row>
      <xdr:rowOff>50256</xdr:rowOff>
    </xdr:to>
    <xdr:sp macro="" textlink="">
      <xdr:nvSpPr>
        <xdr:cNvPr id="393" name="フローチャート: 判断 392">
          <a:extLst>
            <a:ext uri="{FF2B5EF4-FFF2-40B4-BE49-F238E27FC236}">
              <a16:creationId xmlns:a16="http://schemas.microsoft.com/office/drawing/2014/main" id="{63B97C6E-5BD7-4E44-9297-F42C6F144170}"/>
            </a:ext>
          </a:extLst>
        </xdr:cNvPr>
        <xdr:cNvSpPr/>
      </xdr:nvSpPr>
      <xdr:spPr>
        <a:xfrm>
          <a:off x="13652500" y="6463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98878</xdr:rowOff>
    </xdr:from>
    <xdr:to>
      <xdr:col>67</xdr:col>
      <xdr:colOff>101600</xdr:colOff>
      <xdr:row>38</xdr:row>
      <xdr:rowOff>29028</xdr:rowOff>
    </xdr:to>
    <xdr:sp macro="" textlink="">
      <xdr:nvSpPr>
        <xdr:cNvPr id="394" name="フローチャート: 判断 393">
          <a:extLst>
            <a:ext uri="{FF2B5EF4-FFF2-40B4-BE49-F238E27FC236}">
              <a16:creationId xmlns:a16="http://schemas.microsoft.com/office/drawing/2014/main" id="{9903B800-F1FA-4B8C-A03D-AB4BA45F3F70}"/>
            </a:ext>
          </a:extLst>
        </xdr:cNvPr>
        <xdr:cNvSpPr/>
      </xdr:nvSpPr>
      <xdr:spPr>
        <a:xfrm>
          <a:off x="12763500" y="64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95" name="テキスト ボックス 394">
          <a:extLst>
            <a:ext uri="{FF2B5EF4-FFF2-40B4-BE49-F238E27FC236}">
              <a16:creationId xmlns:a16="http://schemas.microsoft.com/office/drawing/2014/main" id="{278B3E69-D756-41D0-B99C-CBF15FED32BF}"/>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96" name="テキスト ボックス 395">
          <a:extLst>
            <a:ext uri="{FF2B5EF4-FFF2-40B4-BE49-F238E27FC236}">
              <a16:creationId xmlns:a16="http://schemas.microsoft.com/office/drawing/2014/main" id="{58E43EEB-8D06-4893-BA8A-5B071158B401}"/>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97" name="テキスト ボックス 396">
          <a:extLst>
            <a:ext uri="{FF2B5EF4-FFF2-40B4-BE49-F238E27FC236}">
              <a16:creationId xmlns:a16="http://schemas.microsoft.com/office/drawing/2014/main" id="{1F7CFAE6-3424-45E6-AC05-917145CECF82}"/>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98" name="テキスト ボックス 397">
          <a:extLst>
            <a:ext uri="{FF2B5EF4-FFF2-40B4-BE49-F238E27FC236}">
              <a16:creationId xmlns:a16="http://schemas.microsoft.com/office/drawing/2014/main" id="{8B125988-41C5-48A6-8771-42E12DC83556}"/>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99" name="テキスト ボックス 398">
          <a:extLst>
            <a:ext uri="{FF2B5EF4-FFF2-40B4-BE49-F238E27FC236}">
              <a16:creationId xmlns:a16="http://schemas.microsoft.com/office/drawing/2014/main" id="{6B3A3949-DFE5-4D50-AC51-DE08D5E91969}"/>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113574</xdr:rowOff>
    </xdr:from>
    <xdr:to>
      <xdr:col>85</xdr:col>
      <xdr:colOff>177800</xdr:colOff>
      <xdr:row>39</xdr:row>
      <xdr:rowOff>43724</xdr:rowOff>
    </xdr:to>
    <xdr:sp macro="" textlink="">
      <xdr:nvSpPr>
        <xdr:cNvPr id="400" name="楕円 399">
          <a:extLst>
            <a:ext uri="{FF2B5EF4-FFF2-40B4-BE49-F238E27FC236}">
              <a16:creationId xmlns:a16="http://schemas.microsoft.com/office/drawing/2014/main" id="{F3AEE6D9-EF80-46FB-A675-75138B17B1D5}"/>
            </a:ext>
          </a:extLst>
        </xdr:cNvPr>
        <xdr:cNvSpPr/>
      </xdr:nvSpPr>
      <xdr:spPr>
        <a:xfrm>
          <a:off x="16268700" y="6628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92001</xdr:rowOff>
    </xdr:from>
    <xdr:ext cx="405111" cy="259045"/>
    <xdr:sp macro="" textlink="">
      <xdr:nvSpPr>
        <xdr:cNvPr id="401" name="【認定こども園・幼稚園・保育所】&#10;有形固定資産減価償却率該当値テキスト">
          <a:extLst>
            <a:ext uri="{FF2B5EF4-FFF2-40B4-BE49-F238E27FC236}">
              <a16:creationId xmlns:a16="http://schemas.microsoft.com/office/drawing/2014/main" id="{AF6D312B-24A9-44E9-BB32-F09FA9E9A6B0}"/>
            </a:ext>
          </a:extLst>
        </xdr:cNvPr>
        <xdr:cNvSpPr txBox="1"/>
      </xdr:nvSpPr>
      <xdr:spPr>
        <a:xfrm>
          <a:off x="16357600" y="6607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74385</xdr:rowOff>
    </xdr:from>
    <xdr:to>
      <xdr:col>81</xdr:col>
      <xdr:colOff>101600</xdr:colOff>
      <xdr:row>39</xdr:row>
      <xdr:rowOff>4535</xdr:rowOff>
    </xdr:to>
    <xdr:sp macro="" textlink="">
      <xdr:nvSpPr>
        <xdr:cNvPr id="402" name="楕円 401">
          <a:extLst>
            <a:ext uri="{FF2B5EF4-FFF2-40B4-BE49-F238E27FC236}">
              <a16:creationId xmlns:a16="http://schemas.microsoft.com/office/drawing/2014/main" id="{BACB48D6-BE72-44B8-A7C7-C6162D8404ED}"/>
            </a:ext>
          </a:extLst>
        </xdr:cNvPr>
        <xdr:cNvSpPr/>
      </xdr:nvSpPr>
      <xdr:spPr>
        <a:xfrm>
          <a:off x="15430500" y="658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125185</xdr:rowOff>
    </xdr:from>
    <xdr:to>
      <xdr:col>85</xdr:col>
      <xdr:colOff>127000</xdr:colOff>
      <xdr:row>38</xdr:row>
      <xdr:rowOff>164374</xdr:rowOff>
    </xdr:to>
    <xdr:cxnSp macro="">
      <xdr:nvCxnSpPr>
        <xdr:cNvPr id="403" name="直線コネクタ 402">
          <a:extLst>
            <a:ext uri="{FF2B5EF4-FFF2-40B4-BE49-F238E27FC236}">
              <a16:creationId xmlns:a16="http://schemas.microsoft.com/office/drawing/2014/main" id="{9303045E-1329-49A9-B4CC-89129D2CFDBC}"/>
            </a:ext>
          </a:extLst>
        </xdr:cNvPr>
        <xdr:cNvCxnSpPr/>
      </xdr:nvCxnSpPr>
      <xdr:spPr>
        <a:xfrm>
          <a:off x="15481300" y="6640285"/>
          <a:ext cx="8382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35197</xdr:rowOff>
    </xdr:from>
    <xdr:to>
      <xdr:col>76</xdr:col>
      <xdr:colOff>165100</xdr:colOff>
      <xdr:row>38</xdr:row>
      <xdr:rowOff>136797</xdr:rowOff>
    </xdr:to>
    <xdr:sp macro="" textlink="">
      <xdr:nvSpPr>
        <xdr:cNvPr id="404" name="楕円 403">
          <a:extLst>
            <a:ext uri="{FF2B5EF4-FFF2-40B4-BE49-F238E27FC236}">
              <a16:creationId xmlns:a16="http://schemas.microsoft.com/office/drawing/2014/main" id="{3B5E3083-3446-4497-99FA-59CA01EAF9B5}"/>
            </a:ext>
          </a:extLst>
        </xdr:cNvPr>
        <xdr:cNvSpPr/>
      </xdr:nvSpPr>
      <xdr:spPr>
        <a:xfrm>
          <a:off x="14541500" y="6550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85997</xdr:rowOff>
    </xdr:from>
    <xdr:to>
      <xdr:col>81</xdr:col>
      <xdr:colOff>50800</xdr:colOff>
      <xdr:row>38</xdr:row>
      <xdr:rowOff>125185</xdr:rowOff>
    </xdr:to>
    <xdr:cxnSp macro="">
      <xdr:nvCxnSpPr>
        <xdr:cNvPr id="405" name="直線コネクタ 404">
          <a:extLst>
            <a:ext uri="{FF2B5EF4-FFF2-40B4-BE49-F238E27FC236}">
              <a16:creationId xmlns:a16="http://schemas.microsoft.com/office/drawing/2014/main" id="{BB10A64E-C534-4B5A-A777-43F9813F9C59}"/>
            </a:ext>
          </a:extLst>
        </xdr:cNvPr>
        <xdr:cNvCxnSpPr/>
      </xdr:nvCxnSpPr>
      <xdr:spPr>
        <a:xfrm>
          <a:off x="14592300" y="6601097"/>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91276</xdr:rowOff>
    </xdr:from>
    <xdr:ext cx="405111" cy="259045"/>
    <xdr:sp macro="" textlink="">
      <xdr:nvSpPr>
        <xdr:cNvPr id="406" name="n_1aveValue【認定こども園・幼稚園・保育所】&#10;有形固定資産減価償却率">
          <a:extLst>
            <a:ext uri="{FF2B5EF4-FFF2-40B4-BE49-F238E27FC236}">
              <a16:creationId xmlns:a16="http://schemas.microsoft.com/office/drawing/2014/main" id="{D9B4D4D0-FAA4-49C2-A803-00B3D7C3551E}"/>
            </a:ext>
          </a:extLst>
        </xdr:cNvPr>
        <xdr:cNvSpPr txBox="1"/>
      </xdr:nvSpPr>
      <xdr:spPr>
        <a:xfrm>
          <a:off x="15266044" y="6263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89643</xdr:rowOff>
    </xdr:from>
    <xdr:ext cx="405111" cy="259045"/>
    <xdr:sp macro="" textlink="">
      <xdr:nvSpPr>
        <xdr:cNvPr id="407" name="n_2aveValue【認定こども園・幼稚園・保育所】&#10;有形固定資産減価償却率">
          <a:extLst>
            <a:ext uri="{FF2B5EF4-FFF2-40B4-BE49-F238E27FC236}">
              <a16:creationId xmlns:a16="http://schemas.microsoft.com/office/drawing/2014/main" id="{F883563E-E34E-4235-BB93-9876C1BA4D81}"/>
            </a:ext>
          </a:extLst>
        </xdr:cNvPr>
        <xdr:cNvSpPr txBox="1"/>
      </xdr:nvSpPr>
      <xdr:spPr>
        <a:xfrm>
          <a:off x="14389744" y="626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66783</xdr:rowOff>
    </xdr:from>
    <xdr:ext cx="405111" cy="259045"/>
    <xdr:sp macro="" textlink="">
      <xdr:nvSpPr>
        <xdr:cNvPr id="408" name="n_3aveValue【認定こども園・幼稚園・保育所】&#10;有形固定資産減価償却率">
          <a:extLst>
            <a:ext uri="{FF2B5EF4-FFF2-40B4-BE49-F238E27FC236}">
              <a16:creationId xmlns:a16="http://schemas.microsoft.com/office/drawing/2014/main" id="{55552ED0-F6D0-4212-BE14-7908AAE05A31}"/>
            </a:ext>
          </a:extLst>
        </xdr:cNvPr>
        <xdr:cNvSpPr txBox="1"/>
      </xdr:nvSpPr>
      <xdr:spPr>
        <a:xfrm>
          <a:off x="13500744" y="6238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45555</xdr:rowOff>
    </xdr:from>
    <xdr:ext cx="405111" cy="259045"/>
    <xdr:sp macro="" textlink="">
      <xdr:nvSpPr>
        <xdr:cNvPr id="409" name="n_4aveValue【認定こども園・幼稚園・保育所】&#10;有形固定資産減価償却率">
          <a:extLst>
            <a:ext uri="{FF2B5EF4-FFF2-40B4-BE49-F238E27FC236}">
              <a16:creationId xmlns:a16="http://schemas.microsoft.com/office/drawing/2014/main" id="{33500593-E0E9-409D-8E2D-223EF97EA566}"/>
            </a:ext>
          </a:extLst>
        </xdr:cNvPr>
        <xdr:cNvSpPr txBox="1"/>
      </xdr:nvSpPr>
      <xdr:spPr>
        <a:xfrm>
          <a:off x="12611744" y="6217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167112</xdr:rowOff>
    </xdr:from>
    <xdr:ext cx="405111" cy="259045"/>
    <xdr:sp macro="" textlink="">
      <xdr:nvSpPr>
        <xdr:cNvPr id="410" name="n_1mainValue【認定こども園・幼稚園・保育所】&#10;有形固定資産減価償却率">
          <a:extLst>
            <a:ext uri="{FF2B5EF4-FFF2-40B4-BE49-F238E27FC236}">
              <a16:creationId xmlns:a16="http://schemas.microsoft.com/office/drawing/2014/main" id="{9ABEBFA4-ED68-43B9-8C2B-C38C32411B1B}"/>
            </a:ext>
          </a:extLst>
        </xdr:cNvPr>
        <xdr:cNvSpPr txBox="1"/>
      </xdr:nvSpPr>
      <xdr:spPr>
        <a:xfrm>
          <a:off x="15266044" y="6682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127924</xdr:rowOff>
    </xdr:from>
    <xdr:ext cx="405111" cy="259045"/>
    <xdr:sp macro="" textlink="">
      <xdr:nvSpPr>
        <xdr:cNvPr id="411" name="n_2mainValue【認定こども園・幼稚園・保育所】&#10;有形固定資産減価償却率">
          <a:extLst>
            <a:ext uri="{FF2B5EF4-FFF2-40B4-BE49-F238E27FC236}">
              <a16:creationId xmlns:a16="http://schemas.microsoft.com/office/drawing/2014/main" id="{ACA8E9C0-ACC6-4AE5-B122-0B5EEB4C6747}"/>
            </a:ext>
          </a:extLst>
        </xdr:cNvPr>
        <xdr:cNvSpPr txBox="1"/>
      </xdr:nvSpPr>
      <xdr:spPr>
        <a:xfrm>
          <a:off x="14389744" y="66430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12" name="正方形/長方形 411">
          <a:extLst>
            <a:ext uri="{FF2B5EF4-FFF2-40B4-BE49-F238E27FC236}">
              <a16:creationId xmlns:a16="http://schemas.microsoft.com/office/drawing/2014/main" id="{5C059011-A448-429C-BE72-D4D359FA0F84}"/>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13" name="正方形/長方形 412">
          <a:extLst>
            <a:ext uri="{FF2B5EF4-FFF2-40B4-BE49-F238E27FC236}">
              <a16:creationId xmlns:a16="http://schemas.microsoft.com/office/drawing/2014/main" id="{AAC21137-A947-4301-A62B-9B752BB1AC39}"/>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14" name="正方形/長方形 413">
          <a:extLst>
            <a:ext uri="{FF2B5EF4-FFF2-40B4-BE49-F238E27FC236}">
              <a16:creationId xmlns:a16="http://schemas.microsoft.com/office/drawing/2014/main" id="{B8BCEE05-709D-495E-B44B-5B1240D5966B}"/>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15" name="正方形/長方形 414">
          <a:extLst>
            <a:ext uri="{FF2B5EF4-FFF2-40B4-BE49-F238E27FC236}">
              <a16:creationId xmlns:a16="http://schemas.microsoft.com/office/drawing/2014/main" id="{A9DCF695-CE44-4915-BF22-4F7E6DC6015B}"/>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16" name="正方形/長方形 415">
          <a:extLst>
            <a:ext uri="{FF2B5EF4-FFF2-40B4-BE49-F238E27FC236}">
              <a16:creationId xmlns:a16="http://schemas.microsoft.com/office/drawing/2014/main" id="{7CAE07B2-1089-438C-B589-B60453917786}"/>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17" name="正方形/長方形 416">
          <a:extLst>
            <a:ext uri="{FF2B5EF4-FFF2-40B4-BE49-F238E27FC236}">
              <a16:creationId xmlns:a16="http://schemas.microsoft.com/office/drawing/2014/main" id="{89ADC952-1069-469E-99D0-20DF7B759CC9}"/>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18" name="正方形/長方形 417">
          <a:extLst>
            <a:ext uri="{FF2B5EF4-FFF2-40B4-BE49-F238E27FC236}">
              <a16:creationId xmlns:a16="http://schemas.microsoft.com/office/drawing/2014/main" id="{390231CB-EC55-48EE-B466-B74460F1EA5D}"/>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19" name="正方形/長方形 418">
          <a:extLst>
            <a:ext uri="{FF2B5EF4-FFF2-40B4-BE49-F238E27FC236}">
              <a16:creationId xmlns:a16="http://schemas.microsoft.com/office/drawing/2014/main" id="{1E8A477F-36E6-431A-B997-05D7BBE5DC71}"/>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20" name="テキスト ボックス 419">
          <a:extLst>
            <a:ext uri="{FF2B5EF4-FFF2-40B4-BE49-F238E27FC236}">
              <a16:creationId xmlns:a16="http://schemas.microsoft.com/office/drawing/2014/main" id="{36CDB86D-13F2-4AE6-82A1-E2A66338ACD7}"/>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21" name="直線コネクタ 420">
          <a:extLst>
            <a:ext uri="{FF2B5EF4-FFF2-40B4-BE49-F238E27FC236}">
              <a16:creationId xmlns:a16="http://schemas.microsoft.com/office/drawing/2014/main" id="{61E38A2C-AD93-4D51-9E3A-EB70BF9CCBF2}"/>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22" name="直線コネクタ 421">
          <a:extLst>
            <a:ext uri="{FF2B5EF4-FFF2-40B4-BE49-F238E27FC236}">
              <a16:creationId xmlns:a16="http://schemas.microsoft.com/office/drawing/2014/main" id="{FB347F6A-7EBD-4F42-9C81-17B919AE90E8}"/>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23" name="テキスト ボックス 422">
          <a:extLst>
            <a:ext uri="{FF2B5EF4-FFF2-40B4-BE49-F238E27FC236}">
              <a16:creationId xmlns:a16="http://schemas.microsoft.com/office/drawing/2014/main" id="{2617BA5C-9F1C-40E6-B61E-8945346B3639}"/>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24" name="直線コネクタ 423">
          <a:extLst>
            <a:ext uri="{FF2B5EF4-FFF2-40B4-BE49-F238E27FC236}">
              <a16:creationId xmlns:a16="http://schemas.microsoft.com/office/drawing/2014/main" id="{5C0E221A-1CA2-4221-9B88-DE780B4C6A8A}"/>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25" name="テキスト ボックス 424">
          <a:extLst>
            <a:ext uri="{FF2B5EF4-FFF2-40B4-BE49-F238E27FC236}">
              <a16:creationId xmlns:a16="http://schemas.microsoft.com/office/drawing/2014/main" id="{F34BDB52-CC2A-4208-A99F-DE587B8826C5}"/>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26" name="直線コネクタ 425">
          <a:extLst>
            <a:ext uri="{FF2B5EF4-FFF2-40B4-BE49-F238E27FC236}">
              <a16:creationId xmlns:a16="http://schemas.microsoft.com/office/drawing/2014/main" id="{FD8DE448-B4CC-4395-9C68-3A290CD06C4B}"/>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27" name="テキスト ボックス 426">
          <a:extLst>
            <a:ext uri="{FF2B5EF4-FFF2-40B4-BE49-F238E27FC236}">
              <a16:creationId xmlns:a16="http://schemas.microsoft.com/office/drawing/2014/main" id="{FC422571-AA00-443A-959E-7D007AF2B000}"/>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28" name="直線コネクタ 427">
          <a:extLst>
            <a:ext uri="{FF2B5EF4-FFF2-40B4-BE49-F238E27FC236}">
              <a16:creationId xmlns:a16="http://schemas.microsoft.com/office/drawing/2014/main" id="{ACD9DF1E-B6BE-4E3C-834A-F0C2ABC6DD58}"/>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29" name="テキスト ボックス 428">
          <a:extLst>
            <a:ext uri="{FF2B5EF4-FFF2-40B4-BE49-F238E27FC236}">
              <a16:creationId xmlns:a16="http://schemas.microsoft.com/office/drawing/2014/main" id="{2EF26504-4EE9-4C58-98E7-EA2BFC188BB2}"/>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30" name="直線コネクタ 429">
          <a:extLst>
            <a:ext uri="{FF2B5EF4-FFF2-40B4-BE49-F238E27FC236}">
              <a16:creationId xmlns:a16="http://schemas.microsoft.com/office/drawing/2014/main" id="{F92BCA8C-2BBD-4B23-A4FB-7E7A1C40664D}"/>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31" name="テキスト ボックス 430">
          <a:extLst>
            <a:ext uri="{FF2B5EF4-FFF2-40B4-BE49-F238E27FC236}">
              <a16:creationId xmlns:a16="http://schemas.microsoft.com/office/drawing/2014/main" id="{81E3FE74-3A8C-4F4F-8922-342B62FAA245}"/>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32" name="【認定こども園・幼稚園・保育所】&#10;一人当たり面積グラフ枠">
          <a:extLst>
            <a:ext uri="{FF2B5EF4-FFF2-40B4-BE49-F238E27FC236}">
              <a16:creationId xmlns:a16="http://schemas.microsoft.com/office/drawing/2014/main" id="{02E43B5F-6E1D-48CA-9478-83E2371C0BB9}"/>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141122</xdr:rowOff>
    </xdr:from>
    <xdr:to>
      <xdr:col>116</xdr:col>
      <xdr:colOff>62864</xdr:colOff>
      <xdr:row>41</xdr:row>
      <xdr:rowOff>110490</xdr:rowOff>
    </xdr:to>
    <xdr:cxnSp macro="">
      <xdr:nvCxnSpPr>
        <xdr:cNvPr id="433" name="直線コネクタ 432">
          <a:extLst>
            <a:ext uri="{FF2B5EF4-FFF2-40B4-BE49-F238E27FC236}">
              <a16:creationId xmlns:a16="http://schemas.microsoft.com/office/drawing/2014/main" id="{A359EDEF-F8BF-4041-90BB-88D930BDB657}"/>
            </a:ext>
          </a:extLst>
        </xdr:cNvPr>
        <xdr:cNvCxnSpPr/>
      </xdr:nvCxnSpPr>
      <xdr:spPr>
        <a:xfrm flipV="1">
          <a:off x="22160864" y="5970422"/>
          <a:ext cx="0" cy="11695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114317</xdr:rowOff>
    </xdr:from>
    <xdr:ext cx="469744" cy="259045"/>
    <xdr:sp macro="" textlink="">
      <xdr:nvSpPr>
        <xdr:cNvPr id="434" name="【認定こども園・幼稚園・保育所】&#10;一人当たり面積最小値テキスト">
          <a:extLst>
            <a:ext uri="{FF2B5EF4-FFF2-40B4-BE49-F238E27FC236}">
              <a16:creationId xmlns:a16="http://schemas.microsoft.com/office/drawing/2014/main" id="{EA8B5AE8-CB57-422D-B0BB-195EC9447272}"/>
            </a:ext>
          </a:extLst>
        </xdr:cNvPr>
        <xdr:cNvSpPr txBox="1"/>
      </xdr:nvSpPr>
      <xdr:spPr>
        <a:xfrm>
          <a:off x="22199600" y="7143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110490</xdr:rowOff>
    </xdr:from>
    <xdr:to>
      <xdr:col>116</xdr:col>
      <xdr:colOff>152400</xdr:colOff>
      <xdr:row>41</xdr:row>
      <xdr:rowOff>110490</xdr:rowOff>
    </xdr:to>
    <xdr:cxnSp macro="">
      <xdr:nvCxnSpPr>
        <xdr:cNvPr id="435" name="直線コネクタ 434">
          <a:extLst>
            <a:ext uri="{FF2B5EF4-FFF2-40B4-BE49-F238E27FC236}">
              <a16:creationId xmlns:a16="http://schemas.microsoft.com/office/drawing/2014/main" id="{10659BD7-6670-49A6-BB95-8569842045A3}"/>
            </a:ext>
          </a:extLst>
        </xdr:cNvPr>
        <xdr:cNvCxnSpPr/>
      </xdr:nvCxnSpPr>
      <xdr:spPr>
        <a:xfrm>
          <a:off x="22072600" y="7139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87799</xdr:rowOff>
    </xdr:from>
    <xdr:ext cx="469744" cy="259045"/>
    <xdr:sp macro="" textlink="">
      <xdr:nvSpPr>
        <xdr:cNvPr id="436" name="【認定こども園・幼稚園・保育所】&#10;一人当たり面積最大値テキスト">
          <a:extLst>
            <a:ext uri="{FF2B5EF4-FFF2-40B4-BE49-F238E27FC236}">
              <a16:creationId xmlns:a16="http://schemas.microsoft.com/office/drawing/2014/main" id="{F587E36B-E0E0-4F4F-B9F2-A4239FA27094}"/>
            </a:ext>
          </a:extLst>
        </xdr:cNvPr>
        <xdr:cNvSpPr txBox="1"/>
      </xdr:nvSpPr>
      <xdr:spPr>
        <a:xfrm>
          <a:off x="22199600" y="5745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141122</xdr:rowOff>
    </xdr:from>
    <xdr:to>
      <xdr:col>116</xdr:col>
      <xdr:colOff>152400</xdr:colOff>
      <xdr:row>34</xdr:row>
      <xdr:rowOff>141122</xdr:rowOff>
    </xdr:to>
    <xdr:cxnSp macro="">
      <xdr:nvCxnSpPr>
        <xdr:cNvPr id="437" name="直線コネクタ 436">
          <a:extLst>
            <a:ext uri="{FF2B5EF4-FFF2-40B4-BE49-F238E27FC236}">
              <a16:creationId xmlns:a16="http://schemas.microsoft.com/office/drawing/2014/main" id="{774C94F5-4A1B-4E28-B9AF-2BF1DFC65989}"/>
            </a:ext>
          </a:extLst>
        </xdr:cNvPr>
        <xdr:cNvCxnSpPr/>
      </xdr:nvCxnSpPr>
      <xdr:spPr>
        <a:xfrm>
          <a:off x="22072600" y="5970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12971</xdr:rowOff>
    </xdr:from>
    <xdr:ext cx="469744" cy="259045"/>
    <xdr:sp macro="" textlink="">
      <xdr:nvSpPr>
        <xdr:cNvPr id="438" name="【認定こども園・幼稚園・保育所】&#10;一人当たり面積平均値テキスト">
          <a:extLst>
            <a:ext uri="{FF2B5EF4-FFF2-40B4-BE49-F238E27FC236}">
              <a16:creationId xmlns:a16="http://schemas.microsoft.com/office/drawing/2014/main" id="{8E173ADC-E066-4B5A-8152-F07A01242181}"/>
            </a:ext>
          </a:extLst>
        </xdr:cNvPr>
        <xdr:cNvSpPr txBox="1"/>
      </xdr:nvSpPr>
      <xdr:spPr>
        <a:xfrm>
          <a:off x="22199600" y="68709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34544</xdr:rowOff>
    </xdr:from>
    <xdr:to>
      <xdr:col>116</xdr:col>
      <xdr:colOff>114300</xdr:colOff>
      <xdr:row>40</xdr:row>
      <xdr:rowOff>136144</xdr:rowOff>
    </xdr:to>
    <xdr:sp macro="" textlink="">
      <xdr:nvSpPr>
        <xdr:cNvPr id="439" name="フローチャート: 判断 438">
          <a:extLst>
            <a:ext uri="{FF2B5EF4-FFF2-40B4-BE49-F238E27FC236}">
              <a16:creationId xmlns:a16="http://schemas.microsoft.com/office/drawing/2014/main" id="{4E00B36B-E7DE-4F1E-A539-A9A475ED5C4A}"/>
            </a:ext>
          </a:extLst>
        </xdr:cNvPr>
        <xdr:cNvSpPr/>
      </xdr:nvSpPr>
      <xdr:spPr>
        <a:xfrm>
          <a:off x="22110700" y="6892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38659</xdr:rowOff>
    </xdr:from>
    <xdr:to>
      <xdr:col>112</xdr:col>
      <xdr:colOff>38100</xdr:colOff>
      <xdr:row>40</xdr:row>
      <xdr:rowOff>140259</xdr:rowOff>
    </xdr:to>
    <xdr:sp macro="" textlink="">
      <xdr:nvSpPr>
        <xdr:cNvPr id="440" name="フローチャート: 判断 439">
          <a:extLst>
            <a:ext uri="{FF2B5EF4-FFF2-40B4-BE49-F238E27FC236}">
              <a16:creationId xmlns:a16="http://schemas.microsoft.com/office/drawing/2014/main" id="{E3A37825-3C45-4849-B2FD-717B931BFF82}"/>
            </a:ext>
          </a:extLst>
        </xdr:cNvPr>
        <xdr:cNvSpPr/>
      </xdr:nvSpPr>
      <xdr:spPr>
        <a:xfrm>
          <a:off x="21272500" y="6896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50088</xdr:rowOff>
    </xdr:from>
    <xdr:to>
      <xdr:col>107</xdr:col>
      <xdr:colOff>101600</xdr:colOff>
      <xdr:row>40</xdr:row>
      <xdr:rowOff>151688</xdr:rowOff>
    </xdr:to>
    <xdr:sp macro="" textlink="">
      <xdr:nvSpPr>
        <xdr:cNvPr id="441" name="フローチャート: 判断 440">
          <a:extLst>
            <a:ext uri="{FF2B5EF4-FFF2-40B4-BE49-F238E27FC236}">
              <a16:creationId xmlns:a16="http://schemas.microsoft.com/office/drawing/2014/main" id="{9935C90A-6F76-4035-A891-B4035ABFB682}"/>
            </a:ext>
          </a:extLst>
        </xdr:cNvPr>
        <xdr:cNvSpPr/>
      </xdr:nvSpPr>
      <xdr:spPr>
        <a:xfrm>
          <a:off x="20383500" y="6908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56490</xdr:rowOff>
    </xdr:from>
    <xdr:to>
      <xdr:col>102</xdr:col>
      <xdr:colOff>165100</xdr:colOff>
      <xdr:row>40</xdr:row>
      <xdr:rowOff>158090</xdr:rowOff>
    </xdr:to>
    <xdr:sp macro="" textlink="">
      <xdr:nvSpPr>
        <xdr:cNvPr id="442" name="フローチャート: 判断 441">
          <a:extLst>
            <a:ext uri="{FF2B5EF4-FFF2-40B4-BE49-F238E27FC236}">
              <a16:creationId xmlns:a16="http://schemas.microsoft.com/office/drawing/2014/main" id="{97C845CE-4C8D-47E3-B46F-CDFA9B6F71EF}"/>
            </a:ext>
          </a:extLst>
        </xdr:cNvPr>
        <xdr:cNvSpPr/>
      </xdr:nvSpPr>
      <xdr:spPr>
        <a:xfrm>
          <a:off x="19494500" y="6914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61976</xdr:rowOff>
    </xdr:from>
    <xdr:to>
      <xdr:col>98</xdr:col>
      <xdr:colOff>38100</xdr:colOff>
      <xdr:row>40</xdr:row>
      <xdr:rowOff>163576</xdr:rowOff>
    </xdr:to>
    <xdr:sp macro="" textlink="">
      <xdr:nvSpPr>
        <xdr:cNvPr id="443" name="フローチャート: 判断 442">
          <a:extLst>
            <a:ext uri="{FF2B5EF4-FFF2-40B4-BE49-F238E27FC236}">
              <a16:creationId xmlns:a16="http://schemas.microsoft.com/office/drawing/2014/main" id="{347772C9-BC15-4B4A-87F9-E877AE4A2E28}"/>
            </a:ext>
          </a:extLst>
        </xdr:cNvPr>
        <xdr:cNvSpPr/>
      </xdr:nvSpPr>
      <xdr:spPr>
        <a:xfrm>
          <a:off x="18605500" y="691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44" name="テキスト ボックス 443">
          <a:extLst>
            <a:ext uri="{FF2B5EF4-FFF2-40B4-BE49-F238E27FC236}">
              <a16:creationId xmlns:a16="http://schemas.microsoft.com/office/drawing/2014/main" id="{4BC459D8-3EB7-4F92-9137-26F5DA9181B1}"/>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45" name="テキスト ボックス 444">
          <a:extLst>
            <a:ext uri="{FF2B5EF4-FFF2-40B4-BE49-F238E27FC236}">
              <a16:creationId xmlns:a16="http://schemas.microsoft.com/office/drawing/2014/main" id="{0D8C9A34-A7D6-4085-8BEA-FB01944BCDEB}"/>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46" name="テキスト ボックス 445">
          <a:extLst>
            <a:ext uri="{FF2B5EF4-FFF2-40B4-BE49-F238E27FC236}">
              <a16:creationId xmlns:a16="http://schemas.microsoft.com/office/drawing/2014/main" id="{1FE799D3-4296-46BD-8901-3B6361E522DB}"/>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47" name="テキスト ボックス 446">
          <a:extLst>
            <a:ext uri="{FF2B5EF4-FFF2-40B4-BE49-F238E27FC236}">
              <a16:creationId xmlns:a16="http://schemas.microsoft.com/office/drawing/2014/main" id="{69B84C54-EED1-4BF5-A462-8F8B2EE9A55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48" name="テキスト ボックス 447">
          <a:extLst>
            <a:ext uri="{FF2B5EF4-FFF2-40B4-BE49-F238E27FC236}">
              <a16:creationId xmlns:a16="http://schemas.microsoft.com/office/drawing/2014/main" id="{6E7C22F5-F2D2-4120-A5DB-2A0C0B11200B}"/>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68376</xdr:rowOff>
    </xdr:from>
    <xdr:to>
      <xdr:col>116</xdr:col>
      <xdr:colOff>114300</xdr:colOff>
      <xdr:row>39</xdr:row>
      <xdr:rowOff>169976</xdr:rowOff>
    </xdr:to>
    <xdr:sp macro="" textlink="">
      <xdr:nvSpPr>
        <xdr:cNvPr id="449" name="楕円 448">
          <a:extLst>
            <a:ext uri="{FF2B5EF4-FFF2-40B4-BE49-F238E27FC236}">
              <a16:creationId xmlns:a16="http://schemas.microsoft.com/office/drawing/2014/main" id="{2C717C87-0825-459B-BCD4-D17B84B2067F}"/>
            </a:ext>
          </a:extLst>
        </xdr:cNvPr>
        <xdr:cNvSpPr/>
      </xdr:nvSpPr>
      <xdr:spPr>
        <a:xfrm>
          <a:off x="22110700" y="6754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91253</xdr:rowOff>
    </xdr:from>
    <xdr:ext cx="469744" cy="259045"/>
    <xdr:sp macro="" textlink="">
      <xdr:nvSpPr>
        <xdr:cNvPr id="450" name="【認定こども園・幼稚園・保育所】&#10;一人当たり面積該当値テキスト">
          <a:extLst>
            <a:ext uri="{FF2B5EF4-FFF2-40B4-BE49-F238E27FC236}">
              <a16:creationId xmlns:a16="http://schemas.microsoft.com/office/drawing/2014/main" id="{0FB7D68D-E539-4994-BF2E-1BE0CA5D2796}"/>
            </a:ext>
          </a:extLst>
        </xdr:cNvPr>
        <xdr:cNvSpPr txBox="1"/>
      </xdr:nvSpPr>
      <xdr:spPr>
        <a:xfrm>
          <a:off x="22199600" y="6606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75235</xdr:rowOff>
    </xdr:from>
    <xdr:to>
      <xdr:col>112</xdr:col>
      <xdr:colOff>38100</xdr:colOff>
      <xdr:row>40</xdr:row>
      <xdr:rowOff>5385</xdr:rowOff>
    </xdr:to>
    <xdr:sp macro="" textlink="">
      <xdr:nvSpPr>
        <xdr:cNvPr id="451" name="楕円 450">
          <a:extLst>
            <a:ext uri="{FF2B5EF4-FFF2-40B4-BE49-F238E27FC236}">
              <a16:creationId xmlns:a16="http://schemas.microsoft.com/office/drawing/2014/main" id="{66CE048A-FB12-4EDA-800F-E0B8D963F36A}"/>
            </a:ext>
          </a:extLst>
        </xdr:cNvPr>
        <xdr:cNvSpPr/>
      </xdr:nvSpPr>
      <xdr:spPr>
        <a:xfrm>
          <a:off x="21272500" y="6761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119176</xdr:rowOff>
    </xdr:from>
    <xdr:to>
      <xdr:col>116</xdr:col>
      <xdr:colOff>63500</xdr:colOff>
      <xdr:row>39</xdr:row>
      <xdr:rowOff>126035</xdr:rowOff>
    </xdr:to>
    <xdr:cxnSp macro="">
      <xdr:nvCxnSpPr>
        <xdr:cNvPr id="452" name="直線コネクタ 451">
          <a:extLst>
            <a:ext uri="{FF2B5EF4-FFF2-40B4-BE49-F238E27FC236}">
              <a16:creationId xmlns:a16="http://schemas.microsoft.com/office/drawing/2014/main" id="{9D58F1DC-41CE-470C-9016-412B0922BCDF}"/>
            </a:ext>
          </a:extLst>
        </xdr:cNvPr>
        <xdr:cNvCxnSpPr/>
      </xdr:nvCxnSpPr>
      <xdr:spPr>
        <a:xfrm flipV="1">
          <a:off x="21323300" y="6805726"/>
          <a:ext cx="838200" cy="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85293</xdr:rowOff>
    </xdr:from>
    <xdr:to>
      <xdr:col>107</xdr:col>
      <xdr:colOff>101600</xdr:colOff>
      <xdr:row>40</xdr:row>
      <xdr:rowOff>15443</xdr:rowOff>
    </xdr:to>
    <xdr:sp macro="" textlink="">
      <xdr:nvSpPr>
        <xdr:cNvPr id="453" name="楕円 452">
          <a:extLst>
            <a:ext uri="{FF2B5EF4-FFF2-40B4-BE49-F238E27FC236}">
              <a16:creationId xmlns:a16="http://schemas.microsoft.com/office/drawing/2014/main" id="{96AD7A4B-BF72-4F1F-9AA0-1EE21316ABA0}"/>
            </a:ext>
          </a:extLst>
        </xdr:cNvPr>
        <xdr:cNvSpPr/>
      </xdr:nvSpPr>
      <xdr:spPr>
        <a:xfrm>
          <a:off x="20383500" y="677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126035</xdr:rowOff>
    </xdr:from>
    <xdr:to>
      <xdr:col>111</xdr:col>
      <xdr:colOff>177800</xdr:colOff>
      <xdr:row>39</xdr:row>
      <xdr:rowOff>136093</xdr:rowOff>
    </xdr:to>
    <xdr:cxnSp macro="">
      <xdr:nvCxnSpPr>
        <xdr:cNvPr id="454" name="直線コネクタ 453">
          <a:extLst>
            <a:ext uri="{FF2B5EF4-FFF2-40B4-BE49-F238E27FC236}">
              <a16:creationId xmlns:a16="http://schemas.microsoft.com/office/drawing/2014/main" id="{556983FC-49B8-439D-A12E-C7138A18481F}"/>
            </a:ext>
          </a:extLst>
        </xdr:cNvPr>
        <xdr:cNvCxnSpPr/>
      </xdr:nvCxnSpPr>
      <xdr:spPr>
        <a:xfrm flipV="1">
          <a:off x="20434300" y="6812585"/>
          <a:ext cx="889000" cy="10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131386</xdr:rowOff>
    </xdr:from>
    <xdr:ext cx="469744" cy="259045"/>
    <xdr:sp macro="" textlink="">
      <xdr:nvSpPr>
        <xdr:cNvPr id="455" name="n_1aveValue【認定こども園・幼稚園・保育所】&#10;一人当たり面積">
          <a:extLst>
            <a:ext uri="{FF2B5EF4-FFF2-40B4-BE49-F238E27FC236}">
              <a16:creationId xmlns:a16="http://schemas.microsoft.com/office/drawing/2014/main" id="{2B45E19A-ECC0-40C5-9C71-953ADF436ABF}"/>
            </a:ext>
          </a:extLst>
        </xdr:cNvPr>
        <xdr:cNvSpPr txBox="1"/>
      </xdr:nvSpPr>
      <xdr:spPr>
        <a:xfrm>
          <a:off x="21075727" y="6989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142815</xdr:rowOff>
    </xdr:from>
    <xdr:ext cx="469744" cy="259045"/>
    <xdr:sp macro="" textlink="">
      <xdr:nvSpPr>
        <xdr:cNvPr id="456" name="n_2aveValue【認定こども園・幼稚園・保育所】&#10;一人当たり面積">
          <a:extLst>
            <a:ext uri="{FF2B5EF4-FFF2-40B4-BE49-F238E27FC236}">
              <a16:creationId xmlns:a16="http://schemas.microsoft.com/office/drawing/2014/main" id="{74FEA948-5008-4317-965F-FDA0C5A7D563}"/>
            </a:ext>
          </a:extLst>
        </xdr:cNvPr>
        <xdr:cNvSpPr txBox="1"/>
      </xdr:nvSpPr>
      <xdr:spPr>
        <a:xfrm>
          <a:off x="20199427" y="7000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3167</xdr:rowOff>
    </xdr:from>
    <xdr:ext cx="469744" cy="259045"/>
    <xdr:sp macro="" textlink="">
      <xdr:nvSpPr>
        <xdr:cNvPr id="457" name="n_3aveValue【認定こども園・幼稚園・保育所】&#10;一人当たり面積">
          <a:extLst>
            <a:ext uri="{FF2B5EF4-FFF2-40B4-BE49-F238E27FC236}">
              <a16:creationId xmlns:a16="http://schemas.microsoft.com/office/drawing/2014/main" id="{524E6C7A-A0A3-4FF6-94B2-6E157D1F6D92}"/>
            </a:ext>
          </a:extLst>
        </xdr:cNvPr>
        <xdr:cNvSpPr txBox="1"/>
      </xdr:nvSpPr>
      <xdr:spPr>
        <a:xfrm>
          <a:off x="19310427" y="6689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8653</xdr:rowOff>
    </xdr:from>
    <xdr:ext cx="469744" cy="259045"/>
    <xdr:sp macro="" textlink="">
      <xdr:nvSpPr>
        <xdr:cNvPr id="458" name="n_4aveValue【認定こども園・幼稚園・保育所】&#10;一人当たり面積">
          <a:extLst>
            <a:ext uri="{FF2B5EF4-FFF2-40B4-BE49-F238E27FC236}">
              <a16:creationId xmlns:a16="http://schemas.microsoft.com/office/drawing/2014/main" id="{A42AD951-D65D-4E95-8CAC-AD37ADBD82E8}"/>
            </a:ext>
          </a:extLst>
        </xdr:cNvPr>
        <xdr:cNvSpPr txBox="1"/>
      </xdr:nvSpPr>
      <xdr:spPr>
        <a:xfrm>
          <a:off x="18421427" y="669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38</xdr:row>
      <xdr:rowOff>21912</xdr:rowOff>
    </xdr:from>
    <xdr:ext cx="469744" cy="259045"/>
    <xdr:sp macro="" textlink="">
      <xdr:nvSpPr>
        <xdr:cNvPr id="459" name="n_1mainValue【認定こども園・幼稚園・保育所】&#10;一人当たり面積">
          <a:extLst>
            <a:ext uri="{FF2B5EF4-FFF2-40B4-BE49-F238E27FC236}">
              <a16:creationId xmlns:a16="http://schemas.microsoft.com/office/drawing/2014/main" id="{2B8267FB-D9D3-49F1-902F-925CE44C030B}"/>
            </a:ext>
          </a:extLst>
        </xdr:cNvPr>
        <xdr:cNvSpPr txBox="1"/>
      </xdr:nvSpPr>
      <xdr:spPr>
        <a:xfrm>
          <a:off x="21075727" y="6537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31970</xdr:rowOff>
    </xdr:from>
    <xdr:ext cx="469744" cy="259045"/>
    <xdr:sp macro="" textlink="">
      <xdr:nvSpPr>
        <xdr:cNvPr id="460" name="n_2mainValue【認定こども園・幼稚園・保育所】&#10;一人当たり面積">
          <a:extLst>
            <a:ext uri="{FF2B5EF4-FFF2-40B4-BE49-F238E27FC236}">
              <a16:creationId xmlns:a16="http://schemas.microsoft.com/office/drawing/2014/main" id="{C05DA81A-4004-4D0A-9DEA-A4F94AF983D8}"/>
            </a:ext>
          </a:extLst>
        </xdr:cNvPr>
        <xdr:cNvSpPr txBox="1"/>
      </xdr:nvSpPr>
      <xdr:spPr>
        <a:xfrm>
          <a:off x="20199427" y="6547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61" name="正方形/長方形 460">
          <a:extLst>
            <a:ext uri="{FF2B5EF4-FFF2-40B4-BE49-F238E27FC236}">
              <a16:creationId xmlns:a16="http://schemas.microsoft.com/office/drawing/2014/main" id="{86D697EA-C911-44F8-B375-35477DCE30FE}"/>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62" name="正方形/長方形 461">
          <a:extLst>
            <a:ext uri="{FF2B5EF4-FFF2-40B4-BE49-F238E27FC236}">
              <a16:creationId xmlns:a16="http://schemas.microsoft.com/office/drawing/2014/main" id="{45F87303-8622-4021-AB58-761D2BFFBD01}"/>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63" name="正方形/長方形 462">
          <a:extLst>
            <a:ext uri="{FF2B5EF4-FFF2-40B4-BE49-F238E27FC236}">
              <a16:creationId xmlns:a16="http://schemas.microsoft.com/office/drawing/2014/main" id="{9D451F3C-2621-4275-A080-FEC6ED19381A}"/>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64" name="正方形/長方形 463">
          <a:extLst>
            <a:ext uri="{FF2B5EF4-FFF2-40B4-BE49-F238E27FC236}">
              <a16:creationId xmlns:a16="http://schemas.microsoft.com/office/drawing/2014/main" id="{DEFFFEB6-4EB4-44C7-B0F5-24831F61834C}"/>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65" name="正方形/長方形 464">
          <a:extLst>
            <a:ext uri="{FF2B5EF4-FFF2-40B4-BE49-F238E27FC236}">
              <a16:creationId xmlns:a16="http://schemas.microsoft.com/office/drawing/2014/main" id="{274B0DEB-5B6D-4E15-88C9-27CB180470EF}"/>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66" name="正方形/長方形 465">
          <a:extLst>
            <a:ext uri="{FF2B5EF4-FFF2-40B4-BE49-F238E27FC236}">
              <a16:creationId xmlns:a16="http://schemas.microsoft.com/office/drawing/2014/main" id="{C5794541-FB54-48C2-9C46-C0CA37DD9EA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67" name="正方形/長方形 466">
          <a:extLst>
            <a:ext uri="{FF2B5EF4-FFF2-40B4-BE49-F238E27FC236}">
              <a16:creationId xmlns:a16="http://schemas.microsoft.com/office/drawing/2014/main" id="{5A4A004F-0E94-4765-A4B7-4AD320856CD8}"/>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68" name="正方形/長方形 467">
          <a:extLst>
            <a:ext uri="{FF2B5EF4-FFF2-40B4-BE49-F238E27FC236}">
              <a16:creationId xmlns:a16="http://schemas.microsoft.com/office/drawing/2014/main" id="{0285604D-4CA9-4F13-B287-638DFDBEAD4A}"/>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69" name="テキスト ボックス 468">
          <a:extLst>
            <a:ext uri="{FF2B5EF4-FFF2-40B4-BE49-F238E27FC236}">
              <a16:creationId xmlns:a16="http://schemas.microsoft.com/office/drawing/2014/main" id="{C5252FE1-4D67-4F7A-9D21-8F4DA83420FF}"/>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70" name="直線コネクタ 469">
          <a:extLst>
            <a:ext uri="{FF2B5EF4-FFF2-40B4-BE49-F238E27FC236}">
              <a16:creationId xmlns:a16="http://schemas.microsoft.com/office/drawing/2014/main" id="{339C470A-A54A-437E-9C8F-913B38A988F2}"/>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71" name="テキスト ボックス 470">
          <a:extLst>
            <a:ext uri="{FF2B5EF4-FFF2-40B4-BE49-F238E27FC236}">
              <a16:creationId xmlns:a16="http://schemas.microsoft.com/office/drawing/2014/main" id="{565FD780-C34C-436E-8BA8-4AC5329839BA}"/>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72" name="直線コネクタ 471">
          <a:extLst>
            <a:ext uri="{FF2B5EF4-FFF2-40B4-BE49-F238E27FC236}">
              <a16:creationId xmlns:a16="http://schemas.microsoft.com/office/drawing/2014/main" id="{E6F92B97-1FB3-4758-9B51-78BD484EFBD4}"/>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473" name="テキスト ボックス 472">
          <a:extLst>
            <a:ext uri="{FF2B5EF4-FFF2-40B4-BE49-F238E27FC236}">
              <a16:creationId xmlns:a16="http://schemas.microsoft.com/office/drawing/2014/main" id="{629D98DF-CE9D-4CBF-BE79-374B4E22AD58}"/>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74" name="直線コネクタ 473">
          <a:extLst>
            <a:ext uri="{FF2B5EF4-FFF2-40B4-BE49-F238E27FC236}">
              <a16:creationId xmlns:a16="http://schemas.microsoft.com/office/drawing/2014/main" id="{0E2586E5-8899-4963-931E-3B1B1EBE6307}"/>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75" name="テキスト ボックス 474">
          <a:extLst>
            <a:ext uri="{FF2B5EF4-FFF2-40B4-BE49-F238E27FC236}">
              <a16:creationId xmlns:a16="http://schemas.microsoft.com/office/drawing/2014/main" id="{949B02E1-EEB2-4A71-9C58-1C292ECDC06A}"/>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76" name="直線コネクタ 475">
          <a:extLst>
            <a:ext uri="{FF2B5EF4-FFF2-40B4-BE49-F238E27FC236}">
              <a16:creationId xmlns:a16="http://schemas.microsoft.com/office/drawing/2014/main" id="{DCDFA29F-B753-470A-B0BA-3271B03D8411}"/>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77" name="テキスト ボックス 476">
          <a:extLst>
            <a:ext uri="{FF2B5EF4-FFF2-40B4-BE49-F238E27FC236}">
              <a16:creationId xmlns:a16="http://schemas.microsoft.com/office/drawing/2014/main" id="{BD0ECD16-9DDE-421C-B344-723E3BE5E63E}"/>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78" name="直線コネクタ 477">
          <a:extLst>
            <a:ext uri="{FF2B5EF4-FFF2-40B4-BE49-F238E27FC236}">
              <a16:creationId xmlns:a16="http://schemas.microsoft.com/office/drawing/2014/main" id="{27BCD0C4-BBD4-4D46-8500-8BB84D88F77A}"/>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79" name="テキスト ボックス 478">
          <a:extLst>
            <a:ext uri="{FF2B5EF4-FFF2-40B4-BE49-F238E27FC236}">
              <a16:creationId xmlns:a16="http://schemas.microsoft.com/office/drawing/2014/main" id="{259C6824-8A50-42BC-8AFD-0A93BD5413A1}"/>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80" name="直線コネクタ 479">
          <a:extLst>
            <a:ext uri="{FF2B5EF4-FFF2-40B4-BE49-F238E27FC236}">
              <a16:creationId xmlns:a16="http://schemas.microsoft.com/office/drawing/2014/main" id="{9577D055-0048-461D-ACFF-97F8DEE51409}"/>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81" name="テキスト ボックス 480">
          <a:extLst>
            <a:ext uri="{FF2B5EF4-FFF2-40B4-BE49-F238E27FC236}">
              <a16:creationId xmlns:a16="http://schemas.microsoft.com/office/drawing/2014/main" id="{3C93615C-9EA0-4976-AFDF-CC2AC2D856BF}"/>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82" name="直線コネクタ 481">
          <a:extLst>
            <a:ext uri="{FF2B5EF4-FFF2-40B4-BE49-F238E27FC236}">
              <a16:creationId xmlns:a16="http://schemas.microsoft.com/office/drawing/2014/main" id="{4AAF93E0-3CA6-4874-A13A-409CF29DC141}"/>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483" name="テキスト ボックス 482">
          <a:extLst>
            <a:ext uri="{FF2B5EF4-FFF2-40B4-BE49-F238E27FC236}">
              <a16:creationId xmlns:a16="http://schemas.microsoft.com/office/drawing/2014/main" id="{2DC8DB20-4893-41FE-8E72-D5910058F2E3}"/>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84" name="直線コネクタ 483">
          <a:extLst>
            <a:ext uri="{FF2B5EF4-FFF2-40B4-BE49-F238E27FC236}">
              <a16:creationId xmlns:a16="http://schemas.microsoft.com/office/drawing/2014/main" id="{9FE4A6E6-B526-4D3D-B302-28D4BDB07268}"/>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485" name="【学校施設】&#10;有形固定資産減価償却率グラフ枠">
          <a:extLst>
            <a:ext uri="{FF2B5EF4-FFF2-40B4-BE49-F238E27FC236}">
              <a16:creationId xmlns:a16="http://schemas.microsoft.com/office/drawing/2014/main" id="{7F2AC620-A2AF-4394-B793-63D072306515}"/>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96338</xdr:rowOff>
    </xdr:from>
    <xdr:to>
      <xdr:col>85</xdr:col>
      <xdr:colOff>126364</xdr:colOff>
      <xdr:row>64</xdr:row>
      <xdr:rowOff>89807</xdr:rowOff>
    </xdr:to>
    <xdr:cxnSp macro="">
      <xdr:nvCxnSpPr>
        <xdr:cNvPr id="486" name="直線コネクタ 485">
          <a:extLst>
            <a:ext uri="{FF2B5EF4-FFF2-40B4-BE49-F238E27FC236}">
              <a16:creationId xmlns:a16="http://schemas.microsoft.com/office/drawing/2014/main" id="{45A5CC71-74AB-4DFF-9B4A-49E3E8DF109F}"/>
            </a:ext>
          </a:extLst>
        </xdr:cNvPr>
        <xdr:cNvCxnSpPr/>
      </xdr:nvCxnSpPr>
      <xdr:spPr>
        <a:xfrm flipV="1">
          <a:off x="16318864" y="9697538"/>
          <a:ext cx="0" cy="13650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93634</xdr:rowOff>
    </xdr:from>
    <xdr:ext cx="405111" cy="259045"/>
    <xdr:sp macro="" textlink="">
      <xdr:nvSpPr>
        <xdr:cNvPr id="487" name="【学校施設】&#10;有形固定資産減価償却率最小値テキスト">
          <a:extLst>
            <a:ext uri="{FF2B5EF4-FFF2-40B4-BE49-F238E27FC236}">
              <a16:creationId xmlns:a16="http://schemas.microsoft.com/office/drawing/2014/main" id="{AB8C8FE4-ED4B-4424-A75C-6BB8D397FF65}"/>
            </a:ext>
          </a:extLst>
        </xdr:cNvPr>
        <xdr:cNvSpPr txBox="1"/>
      </xdr:nvSpPr>
      <xdr:spPr>
        <a:xfrm>
          <a:off x="16357600" y="11066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89807</xdr:rowOff>
    </xdr:from>
    <xdr:to>
      <xdr:col>86</xdr:col>
      <xdr:colOff>25400</xdr:colOff>
      <xdr:row>64</xdr:row>
      <xdr:rowOff>89807</xdr:rowOff>
    </xdr:to>
    <xdr:cxnSp macro="">
      <xdr:nvCxnSpPr>
        <xdr:cNvPr id="488" name="直線コネクタ 487">
          <a:extLst>
            <a:ext uri="{FF2B5EF4-FFF2-40B4-BE49-F238E27FC236}">
              <a16:creationId xmlns:a16="http://schemas.microsoft.com/office/drawing/2014/main" id="{BF998D9B-7FA0-4B62-85E8-8B654B1F32F5}"/>
            </a:ext>
          </a:extLst>
        </xdr:cNvPr>
        <xdr:cNvCxnSpPr/>
      </xdr:nvCxnSpPr>
      <xdr:spPr>
        <a:xfrm>
          <a:off x="16230600" y="11062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43015</xdr:rowOff>
    </xdr:from>
    <xdr:ext cx="405111" cy="259045"/>
    <xdr:sp macro="" textlink="">
      <xdr:nvSpPr>
        <xdr:cNvPr id="489" name="【学校施設】&#10;有形固定資産減価償却率最大値テキスト">
          <a:extLst>
            <a:ext uri="{FF2B5EF4-FFF2-40B4-BE49-F238E27FC236}">
              <a16:creationId xmlns:a16="http://schemas.microsoft.com/office/drawing/2014/main" id="{0A120AB1-5BDB-48BB-861E-9E8E5AABCD01}"/>
            </a:ext>
          </a:extLst>
        </xdr:cNvPr>
        <xdr:cNvSpPr txBox="1"/>
      </xdr:nvSpPr>
      <xdr:spPr>
        <a:xfrm>
          <a:off x="16357600" y="94727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96338</xdr:rowOff>
    </xdr:from>
    <xdr:to>
      <xdr:col>86</xdr:col>
      <xdr:colOff>25400</xdr:colOff>
      <xdr:row>56</xdr:row>
      <xdr:rowOff>96338</xdr:rowOff>
    </xdr:to>
    <xdr:cxnSp macro="">
      <xdr:nvCxnSpPr>
        <xdr:cNvPr id="490" name="直線コネクタ 489">
          <a:extLst>
            <a:ext uri="{FF2B5EF4-FFF2-40B4-BE49-F238E27FC236}">
              <a16:creationId xmlns:a16="http://schemas.microsoft.com/office/drawing/2014/main" id="{6FAB46DF-0BE2-4250-BFCA-EF7AF229A37A}"/>
            </a:ext>
          </a:extLst>
        </xdr:cNvPr>
        <xdr:cNvCxnSpPr/>
      </xdr:nvCxnSpPr>
      <xdr:spPr>
        <a:xfrm>
          <a:off x="16230600" y="9697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162758</xdr:rowOff>
    </xdr:from>
    <xdr:ext cx="405111" cy="259045"/>
    <xdr:sp macro="" textlink="">
      <xdr:nvSpPr>
        <xdr:cNvPr id="491" name="【学校施設】&#10;有形固定資産減価償却率平均値テキスト">
          <a:extLst>
            <a:ext uri="{FF2B5EF4-FFF2-40B4-BE49-F238E27FC236}">
              <a16:creationId xmlns:a16="http://schemas.microsoft.com/office/drawing/2014/main" id="{F484C49B-5AAC-490E-BAC3-1339EA8ABD42}"/>
            </a:ext>
          </a:extLst>
        </xdr:cNvPr>
        <xdr:cNvSpPr txBox="1"/>
      </xdr:nvSpPr>
      <xdr:spPr>
        <a:xfrm>
          <a:off x="16357600" y="104497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12881</xdr:rowOff>
    </xdr:from>
    <xdr:to>
      <xdr:col>85</xdr:col>
      <xdr:colOff>177800</xdr:colOff>
      <xdr:row>61</xdr:row>
      <xdr:rowOff>114481</xdr:rowOff>
    </xdr:to>
    <xdr:sp macro="" textlink="">
      <xdr:nvSpPr>
        <xdr:cNvPr id="492" name="フローチャート: 判断 491">
          <a:extLst>
            <a:ext uri="{FF2B5EF4-FFF2-40B4-BE49-F238E27FC236}">
              <a16:creationId xmlns:a16="http://schemas.microsoft.com/office/drawing/2014/main" id="{05CB625C-3C88-4017-9918-112CBB0053BB}"/>
            </a:ext>
          </a:extLst>
        </xdr:cNvPr>
        <xdr:cNvSpPr/>
      </xdr:nvSpPr>
      <xdr:spPr>
        <a:xfrm>
          <a:off x="162687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61</xdr:row>
      <xdr:rowOff>11249</xdr:rowOff>
    </xdr:from>
    <xdr:to>
      <xdr:col>81</xdr:col>
      <xdr:colOff>101600</xdr:colOff>
      <xdr:row>61</xdr:row>
      <xdr:rowOff>112849</xdr:rowOff>
    </xdr:to>
    <xdr:sp macro="" textlink="">
      <xdr:nvSpPr>
        <xdr:cNvPr id="493" name="フローチャート: 判断 492">
          <a:extLst>
            <a:ext uri="{FF2B5EF4-FFF2-40B4-BE49-F238E27FC236}">
              <a16:creationId xmlns:a16="http://schemas.microsoft.com/office/drawing/2014/main" id="{FCAEE5F7-660E-433C-9724-3591571743C3}"/>
            </a:ext>
          </a:extLst>
        </xdr:cNvPr>
        <xdr:cNvSpPr/>
      </xdr:nvSpPr>
      <xdr:spPr>
        <a:xfrm>
          <a:off x="15430500" y="10469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61</xdr:row>
      <xdr:rowOff>1451</xdr:rowOff>
    </xdr:from>
    <xdr:to>
      <xdr:col>76</xdr:col>
      <xdr:colOff>165100</xdr:colOff>
      <xdr:row>61</xdr:row>
      <xdr:rowOff>103051</xdr:rowOff>
    </xdr:to>
    <xdr:sp macro="" textlink="">
      <xdr:nvSpPr>
        <xdr:cNvPr id="494" name="フローチャート: 判断 493">
          <a:extLst>
            <a:ext uri="{FF2B5EF4-FFF2-40B4-BE49-F238E27FC236}">
              <a16:creationId xmlns:a16="http://schemas.microsoft.com/office/drawing/2014/main" id="{1337360F-5895-468D-ABFE-92A3FEC95C67}"/>
            </a:ext>
          </a:extLst>
        </xdr:cNvPr>
        <xdr:cNvSpPr/>
      </xdr:nvSpPr>
      <xdr:spPr>
        <a:xfrm>
          <a:off x="14541500" y="1045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164737</xdr:rowOff>
    </xdr:from>
    <xdr:to>
      <xdr:col>72</xdr:col>
      <xdr:colOff>38100</xdr:colOff>
      <xdr:row>61</xdr:row>
      <xdr:rowOff>94887</xdr:rowOff>
    </xdr:to>
    <xdr:sp macro="" textlink="">
      <xdr:nvSpPr>
        <xdr:cNvPr id="495" name="フローチャート: 判断 494">
          <a:extLst>
            <a:ext uri="{FF2B5EF4-FFF2-40B4-BE49-F238E27FC236}">
              <a16:creationId xmlns:a16="http://schemas.microsoft.com/office/drawing/2014/main" id="{F9BF6988-D6D5-4FEA-BFDB-01D1D3EFF7C2}"/>
            </a:ext>
          </a:extLst>
        </xdr:cNvPr>
        <xdr:cNvSpPr/>
      </xdr:nvSpPr>
      <xdr:spPr>
        <a:xfrm>
          <a:off x="136525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141877</xdr:rowOff>
    </xdr:from>
    <xdr:to>
      <xdr:col>67</xdr:col>
      <xdr:colOff>101600</xdr:colOff>
      <xdr:row>61</xdr:row>
      <xdr:rowOff>72027</xdr:rowOff>
    </xdr:to>
    <xdr:sp macro="" textlink="">
      <xdr:nvSpPr>
        <xdr:cNvPr id="496" name="フローチャート: 判断 495">
          <a:extLst>
            <a:ext uri="{FF2B5EF4-FFF2-40B4-BE49-F238E27FC236}">
              <a16:creationId xmlns:a16="http://schemas.microsoft.com/office/drawing/2014/main" id="{C33D2741-9289-48B5-8E4B-8C02203E4AF7}"/>
            </a:ext>
          </a:extLst>
        </xdr:cNvPr>
        <xdr:cNvSpPr/>
      </xdr:nvSpPr>
      <xdr:spPr>
        <a:xfrm>
          <a:off x="12763500" y="1042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97" name="テキスト ボックス 496">
          <a:extLst>
            <a:ext uri="{FF2B5EF4-FFF2-40B4-BE49-F238E27FC236}">
              <a16:creationId xmlns:a16="http://schemas.microsoft.com/office/drawing/2014/main" id="{16110CEA-A235-45E9-83F4-CAFCFE48CE14}"/>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98" name="テキスト ボックス 497">
          <a:extLst>
            <a:ext uri="{FF2B5EF4-FFF2-40B4-BE49-F238E27FC236}">
              <a16:creationId xmlns:a16="http://schemas.microsoft.com/office/drawing/2014/main" id="{9DCDB157-4468-4AAC-B404-97380D5A1FD9}"/>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99" name="テキスト ボックス 498">
          <a:extLst>
            <a:ext uri="{FF2B5EF4-FFF2-40B4-BE49-F238E27FC236}">
              <a16:creationId xmlns:a16="http://schemas.microsoft.com/office/drawing/2014/main" id="{E7FBA058-F3B6-4F1B-BAF2-2404E7E95F9A}"/>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00" name="テキスト ボックス 499">
          <a:extLst>
            <a:ext uri="{FF2B5EF4-FFF2-40B4-BE49-F238E27FC236}">
              <a16:creationId xmlns:a16="http://schemas.microsoft.com/office/drawing/2014/main" id="{446D4AD9-3816-4A11-9AF5-5C4BE3D87CC2}"/>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01" name="テキスト ボックス 500">
          <a:extLst>
            <a:ext uri="{FF2B5EF4-FFF2-40B4-BE49-F238E27FC236}">
              <a16:creationId xmlns:a16="http://schemas.microsoft.com/office/drawing/2014/main" id="{CA953711-1103-4631-9A28-21724C5161AE}"/>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35741</xdr:rowOff>
    </xdr:from>
    <xdr:to>
      <xdr:col>85</xdr:col>
      <xdr:colOff>177800</xdr:colOff>
      <xdr:row>60</xdr:row>
      <xdr:rowOff>137341</xdr:rowOff>
    </xdr:to>
    <xdr:sp macro="" textlink="">
      <xdr:nvSpPr>
        <xdr:cNvPr id="502" name="楕円 501">
          <a:extLst>
            <a:ext uri="{FF2B5EF4-FFF2-40B4-BE49-F238E27FC236}">
              <a16:creationId xmlns:a16="http://schemas.microsoft.com/office/drawing/2014/main" id="{F195C5AB-59C3-4DB5-A0B7-2D87BD9AB5A4}"/>
            </a:ext>
          </a:extLst>
        </xdr:cNvPr>
        <xdr:cNvSpPr/>
      </xdr:nvSpPr>
      <xdr:spPr>
        <a:xfrm>
          <a:off x="16268700" y="10322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58618</xdr:rowOff>
    </xdr:from>
    <xdr:ext cx="405111" cy="259045"/>
    <xdr:sp macro="" textlink="">
      <xdr:nvSpPr>
        <xdr:cNvPr id="503" name="【学校施設】&#10;有形固定資産減価償却率該当値テキスト">
          <a:extLst>
            <a:ext uri="{FF2B5EF4-FFF2-40B4-BE49-F238E27FC236}">
              <a16:creationId xmlns:a16="http://schemas.microsoft.com/office/drawing/2014/main" id="{72E42152-4C58-4269-BE01-77CAA7B4AE4A}"/>
            </a:ext>
          </a:extLst>
        </xdr:cNvPr>
        <xdr:cNvSpPr txBox="1"/>
      </xdr:nvSpPr>
      <xdr:spPr>
        <a:xfrm>
          <a:off x="16357600" y="101741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6350</xdr:rowOff>
    </xdr:from>
    <xdr:to>
      <xdr:col>81</xdr:col>
      <xdr:colOff>101600</xdr:colOff>
      <xdr:row>60</xdr:row>
      <xdr:rowOff>107950</xdr:rowOff>
    </xdr:to>
    <xdr:sp macro="" textlink="">
      <xdr:nvSpPr>
        <xdr:cNvPr id="504" name="楕円 503">
          <a:extLst>
            <a:ext uri="{FF2B5EF4-FFF2-40B4-BE49-F238E27FC236}">
              <a16:creationId xmlns:a16="http://schemas.microsoft.com/office/drawing/2014/main" id="{01B89285-8755-44BF-ABE1-9DFC02955BCF}"/>
            </a:ext>
          </a:extLst>
        </xdr:cNvPr>
        <xdr:cNvSpPr/>
      </xdr:nvSpPr>
      <xdr:spPr>
        <a:xfrm>
          <a:off x="15430500" y="1029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57150</xdr:rowOff>
    </xdr:from>
    <xdr:to>
      <xdr:col>85</xdr:col>
      <xdr:colOff>127000</xdr:colOff>
      <xdr:row>60</xdr:row>
      <xdr:rowOff>86541</xdr:rowOff>
    </xdr:to>
    <xdr:cxnSp macro="">
      <xdr:nvCxnSpPr>
        <xdr:cNvPr id="505" name="直線コネクタ 504">
          <a:extLst>
            <a:ext uri="{FF2B5EF4-FFF2-40B4-BE49-F238E27FC236}">
              <a16:creationId xmlns:a16="http://schemas.microsoft.com/office/drawing/2014/main" id="{BCEBB612-2B0C-4E5D-A849-149A362867F9}"/>
            </a:ext>
          </a:extLst>
        </xdr:cNvPr>
        <xdr:cNvCxnSpPr/>
      </xdr:nvCxnSpPr>
      <xdr:spPr>
        <a:xfrm>
          <a:off x="15481300" y="10344150"/>
          <a:ext cx="8382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138612</xdr:rowOff>
    </xdr:from>
    <xdr:to>
      <xdr:col>76</xdr:col>
      <xdr:colOff>165100</xdr:colOff>
      <xdr:row>60</xdr:row>
      <xdr:rowOff>68762</xdr:rowOff>
    </xdr:to>
    <xdr:sp macro="" textlink="">
      <xdr:nvSpPr>
        <xdr:cNvPr id="506" name="楕円 505">
          <a:extLst>
            <a:ext uri="{FF2B5EF4-FFF2-40B4-BE49-F238E27FC236}">
              <a16:creationId xmlns:a16="http://schemas.microsoft.com/office/drawing/2014/main" id="{C901B9CF-DB08-4087-A24C-38A69607F371}"/>
            </a:ext>
          </a:extLst>
        </xdr:cNvPr>
        <xdr:cNvSpPr/>
      </xdr:nvSpPr>
      <xdr:spPr>
        <a:xfrm>
          <a:off x="14541500" y="10254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17962</xdr:rowOff>
    </xdr:from>
    <xdr:to>
      <xdr:col>81</xdr:col>
      <xdr:colOff>50800</xdr:colOff>
      <xdr:row>60</xdr:row>
      <xdr:rowOff>57150</xdr:rowOff>
    </xdr:to>
    <xdr:cxnSp macro="">
      <xdr:nvCxnSpPr>
        <xdr:cNvPr id="507" name="直線コネクタ 506">
          <a:extLst>
            <a:ext uri="{FF2B5EF4-FFF2-40B4-BE49-F238E27FC236}">
              <a16:creationId xmlns:a16="http://schemas.microsoft.com/office/drawing/2014/main" id="{8BB961F4-6885-45ED-9C22-D127FC072044}"/>
            </a:ext>
          </a:extLst>
        </xdr:cNvPr>
        <xdr:cNvCxnSpPr/>
      </xdr:nvCxnSpPr>
      <xdr:spPr>
        <a:xfrm>
          <a:off x="14592300" y="10304962"/>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103976</xdr:rowOff>
    </xdr:from>
    <xdr:ext cx="405111" cy="259045"/>
    <xdr:sp macro="" textlink="">
      <xdr:nvSpPr>
        <xdr:cNvPr id="508" name="n_1aveValue【学校施設】&#10;有形固定資産減価償却率">
          <a:extLst>
            <a:ext uri="{FF2B5EF4-FFF2-40B4-BE49-F238E27FC236}">
              <a16:creationId xmlns:a16="http://schemas.microsoft.com/office/drawing/2014/main" id="{1494C00F-47A0-4F86-BF7E-06ED726600DF}"/>
            </a:ext>
          </a:extLst>
        </xdr:cNvPr>
        <xdr:cNvSpPr txBox="1"/>
      </xdr:nvSpPr>
      <xdr:spPr>
        <a:xfrm>
          <a:off x="15266044" y="10562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94178</xdr:rowOff>
    </xdr:from>
    <xdr:ext cx="405111" cy="259045"/>
    <xdr:sp macro="" textlink="">
      <xdr:nvSpPr>
        <xdr:cNvPr id="509" name="n_2aveValue【学校施設】&#10;有形固定資産減価償却率">
          <a:extLst>
            <a:ext uri="{FF2B5EF4-FFF2-40B4-BE49-F238E27FC236}">
              <a16:creationId xmlns:a16="http://schemas.microsoft.com/office/drawing/2014/main" id="{DE6A97F7-51D6-459D-A8FE-640351146AF1}"/>
            </a:ext>
          </a:extLst>
        </xdr:cNvPr>
        <xdr:cNvSpPr txBox="1"/>
      </xdr:nvSpPr>
      <xdr:spPr>
        <a:xfrm>
          <a:off x="14389744" y="10552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111414</xdr:rowOff>
    </xdr:from>
    <xdr:ext cx="405111" cy="259045"/>
    <xdr:sp macro="" textlink="">
      <xdr:nvSpPr>
        <xdr:cNvPr id="510" name="n_3aveValue【学校施設】&#10;有形固定資産減価償却率">
          <a:extLst>
            <a:ext uri="{FF2B5EF4-FFF2-40B4-BE49-F238E27FC236}">
              <a16:creationId xmlns:a16="http://schemas.microsoft.com/office/drawing/2014/main" id="{37E69BAD-EE32-414B-A2E3-5928E4526067}"/>
            </a:ext>
          </a:extLst>
        </xdr:cNvPr>
        <xdr:cNvSpPr txBox="1"/>
      </xdr:nvSpPr>
      <xdr:spPr>
        <a:xfrm>
          <a:off x="13500744" y="10226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88554</xdr:rowOff>
    </xdr:from>
    <xdr:ext cx="405111" cy="259045"/>
    <xdr:sp macro="" textlink="">
      <xdr:nvSpPr>
        <xdr:cNvPr id="511" name="n_4aveValue【学校施設】&#10;有形固定資産減価償却率">
          <a:extLst>
            <a:ext uri="{FF2B5EF4-FFF2-40B4-BE49-F238E27FC236}">
              <a16:creationId xmlns:a16="http://schemas.microsoft.com/office/drawing/2014/main" id="{7FB41782-15E3-46E6-B16C-A9AD5C0FD4BF}"/>
            </a:ext>
          </a:extLst>
        </xdr:cNvPr>
        <xdr:cNvSpPr txBox="1"/>
      </xdr:nvSpPr>
      <xdr:spPr>
        <a:xfrm>
          <a:off x="12611744" y="10204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124477</xdr:rowOff>
    </xdr:from>
    <xdr:ext cx="405111" cy="259045"/>
    <xdr:sp macro="" textlink="">
      <xdr:nvSpPr>
        <xdr:cNvPr id="512" name="n_1mainValue【学校施設】&#10;有形固定資産減価償却率">
          <a:extLst>
            <a:ext uri="{FF2B5EF4-FFF2-40B4-BE49-F238E27FC236}">
              <a16:creationId xmlns:a16="http://schemas.microsoft.com/office/drawing/2014/main" id="{EB0E229A-76A8-41B0-AF99-8A1D6DCA81F0}"/>
            </a:ext>
          </a:extLst>
        </xdr:cNvPr>
        <xdr:cNvSpPr txBox="1"/>
      </xdr:nvSpPr>
      <xdr:spPr>
        <a:xfrm>
          <a:off x="15266044" y="1006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85289</xdr:rowOff>
    </xdr:from>
    <xdr:ext cx="405111" cy="259045"/>
    <xdr:sp macro="" textlink="">
      <xdr:nvSpPr>
        <xdr:cNvPr id="513" name="n_2mainValue【学校施設】&#10;有形固定資産減価償却率">
          <a:extLst>
            <a:ext uri="{FF2B5EF4-FFF2-40B4-BE49-F238E27FC236}">
              <a16:creationId xmlns:a16="http://schemas.microsoft.com/office/drawing/2014/main" id="{5F427B2C-EF5F-4EC2-833A-5C7658ADDB77}"/>
            </a:ext>
          </a:extLst>
        </xdr:cNvPr>
        <xdr:cNvSpPr txBox="1"/>
      </xdr:nvSpPr>
      <xdr:spPr>
        <a:xfrm>
          <a:off x="14389744" y="10029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14" name="正方形/長方形 513">
          <a:extLst>
            <a:ext uri="{FF2B5EF4-FFF2-40B4-BE49-F238E27FC236}">
              <a16:creationId xmlns:a16="http://schemas.microsoft.com/office/drawing/2014/main" id="{83CED4E6-9DE1-4B3E-BC16-AE66268E33BC}"/>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15" name="正方形/長方形 514">
          <a:extLst>
            <a:ext uri="{FF2B5EF4-FFF2-40B4-BE49-F238E27FC236}">
              <a16:creationId xmlns:a16="http://schemas.microsoft.com/office/drawing/2014/main" id="{BA08D2E7-530C-4371-9326-5353D25C9934}"/>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16" name="正方形/長方形 515">
          <a:extLst>
            <a:ext uri="{FF2B5EF4-FFF2-40B4-BE49-F238E27FC236}">
              <a16:creationId xmlns:a16="http://schemas.microsoft.com/office/drawing/2014/main" id="{E822A03A-7437-4CF4-A8BE-F5696EA36745}"/>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17" name="正方形/長方形 516">
          <a:extLst>
            <a:ext uri="{FF2B5EF4-FFF2-40B4-BE49-F238E27FC236}">
              <a16:creationId xmlns:a16="http://schemas.microsoft.com/office/drawing/2014/main" id="{B69C01CF-5A12-47DF-B39E-A7A89AC5A69C}"/>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18" name="正方形/長方形 517">
          <a:extLst>
            <a:ext uri="{FF2B5EF4-FFF2-40B4-BE49-F238E27FC236}">
              <a16:creationId xmlns:a16="http://schemas.microsoft.com/office/drawing/2014/main" id="{C4F6F0BF-9278-4B27-B9B6-8ADCFD788A03}"/>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19" name="正方形/長方形 518">
          <a:extLst>
            <a:ext uri="{FF2B5EF4-FFF2-40B4-BE49-F238E27FC236}">
              <a16:creationId xmlns:a16="http://schemas.microsoft.com/office/drawing/2014/main" id="{6F15CD69-EEE5-4E78-BBD2-6EFB1B0E8FB3}"/>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20" name="正方形/長方形 519">
          <a:extLst>
            <a:ext uri="{FF2B5EF4-FFF2-40B4-BE49-F238E27FC236}">
              <a16:creationId xmlns:a16="http://schemas.microsoft.com/office/drawing/2014/main" id="{C99C3ACD-1D32-4A85-92D4-437CA44163A6}"/>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21" name="正方形/長方形 520">
          <a:extLst>
            <a:ext uri="{FF2B5EF4-FFF2-40B4-BE49-F238E27FC236}">
              <a16:creationId xmlns:a16="http://schemas.microsoft.com/office/drawing/2014/main" id="{863A157E-403A-4A9B-9168-71CFCC6CE71C}"/>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22" name="テキスト ボックス 521">
          <a:extLst>
            <a:ext uri="{FF2B5EF4-FFF2-40B4-BE49-F238E27FC236}">
              <a16:creationId xmlns:a16="http://schemas.microsoft.com/office/drawing/2014/main" id="{FDF12897-2589-48C2-B750-91CD7B8DD5BD}"/>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23" name="直線コネクタ 522">
          <a:extLst>
            <a:ext uri="{FF2B5EF4-FFF2-40B4-BE49-F238E27FC236}">
              <a16:creationId xmlns:a16="http://schemas.microsoft.com/office/drawing/2014/main" id="{AB54E79F-05CD-4A78-9E62-84D75AB0E417}"/>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24" name="直線コネクタ 523">
          <a:extLst>
            <a:ext uri="{FF2B5EF4-FFF2-40B4-BE49-F238E27FC236}">
              <a16:creationId xmlns:a16="http://schemas.microsoft.com/office/drawing/2014/main" id="{3D41631C-223C-4E67-A0E4-FD0B34327766}"/>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25" name="テキスト ボックス 524">
          <a:extLst>
            <a:ext uri="{FF2B5EF4-FFF2-40B4-BE49-F238E27FC236}">
              <a16:creationId xmlns:a16="http://schemas.microsoft.com/office/drawing/2014/main" id="{99618CB7-389A-479D-95E1-C988F4D3EC34}"/>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26" name="直線コネクタ 525">
          <a:extLst>
            <a:ext uri="{FF2B5EF4-FFF2-40B4-BE49-F238E27FC236}">
              <a16:creationId xmlns:a16="http://schemas.microsoft.com/office/drawing/2014/main" id="{4B288891-1968-4B8B-81DB-EB809D1D16A5}"/>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60</xdr:row>
      <xdr:rowOff>86377</xdr:rowOff>
    </xdr:from>
    <xdr:ext cx="531299" cy="259045"/>
    <xdr:sp macro="" textlink="">
      <xdr:nvSpPr>
        <xdr:cNvPr id="527" name="テキスト ボックス 526">
          <a:extLst>
            <a:ext uri="{FF2B5EF4-FFF2-40B4-BE49-F238E27FC236}">
              <a16:creationId xmlns:a16="http://schemas.microsoft.com/office/drawing/2014/main" id="{928AF270-0D84-43C7-A4F2-1F230FEAFE9C}"/>
            </a:ext>
          </a:extLst>
        </xdr:cNvPr>
        <xdr:cNvSpPr txBox="1"/>
      </xdr:nvSpPr>
      <xdr:spPr>
        <a:xfrm>
          <a:off x="17756701" y="1037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28" name="直線コネクタ 527">
          <a:extLst>
            <a:ext uri="{FF2B5EF4-FFF2-40B4-BE49-F238E27FC236}">
              <a16:creationId xmlns:a16="http://schemas.microsoft.com/office/drawing/2014/main" id="{632436AE-BEE8-41FA-B0BF-4347ABDD6C2F}"/>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57</xdr:row>
      <xdr:rowOff>143527</xdr:rowOff>
    </xdr:from>
    <xdr:ext cx="531299" cy="259045"/>
    <xdr:sp macro="" textlink="">
      <xdr:nvSpPr>
        <xdr:cNvPr id="529" name="テキスト ボックス 528">
          <a:extLst>
            <a:ext uri="{FF2B5EF4-FFF2-40B4-BE49-F238E27FC236}">
              <a16:creationId xmlns:a16="http://schemas.microsoft.com/office/drawing/2014/main" id="{A749A6DE-9E82-4812-ACFA-526C5C0A36DA}"/>
            </a:ext>
          </a:extLst>
        </xdr:cNvPr>
        <xdr:cNvSpPr txBox="1"/>
      </xdr:nvSpPr>
      <xdr:spPr>
        <a:xfrm>
          <a:off x="17756701" y="991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30" name="直線コネクタ 529">
          <a:extLst>
            <a:ext uri="{FF2B5EF4-FFF2-40B4-BE49-F238E27FC236}">
              <a16:creationId xmlns:a16="http://schemas.microsoft.com/office/drawing/2014/main" id="{CFC1BC59-2F8C-439C-BDD9-07D72E983AE2}"/>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29227</xdr:rowOff>
    </xdr:from>
    <xdr:ext cx="531299" cy="259045"/>
    <xdr:sp macro="" textlink="">
      <xdr:nvSpPr>
        <xdr:cNvPr id="531" name="テキスト ボックス 530">
          <a:extLst>
            <a:ext uri="{FF2B5EF4-FFF2-40B4-BE49-F238E27FC236}">
              <a16:creationId xmlns:a16="http://schemas.microsoft.com/office/drawing/2014/main" id="{B4F6D7AD-AA2D-4DA4-96AD-E08F74DDBB11}"/>
            </a:ext>
          </a:extLst>
        </xdr:cNvPr>
        <xdr:cNvSpPr txBox="1"/>
      </xdr:nvSpPr>
      <xdr:spPr>
        <a:xfrm>
          <a:off x="17756701" y="945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32" name="直線コネクタ 531">
          <a:extLst>
            <a:ext uri="{FF2B5EF4-FFF2-40B4-BE49-F238E27FC236}">
              <a16:creationId xmlns:a16="http://schemas.microsoft.com/office/drawing/2014/main" id="{9994B754-7CFF-412B-8EEF-5F784856142B}"/>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33" name="テキスト ボックス 532">
          <a:extLst>
            <a:ext uri="{FF2B5EF4-FFF2-40B4-BE49-F238E27FC236}">
              <a16:creationId xmlns:a16="http://schemas.microsoft.com/office/drawing/2014/main" id="{02185787-40C2-432C-9BA2-FC220E103993}"/>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34" name="【学校施設】&#10;一人当たり面積グラフ枠">
          <a:extLst>
            <a:ext uri="{FF2B5EF4-FFF2-40B4-BE49-F238E27FC236}">
              <a16:creationId xmlns:a16="http://schemas.microsoft.com/office/drawing/2014/main" id="{38C4C9DD-D56B-4207-B0A4-4A5B5D024098}"/>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82982</xdr:rowOff>
    </xdr:from>
    <xdr:to>
      <xdr:col>116</xdr:col>
      <xdr:colOff>62864</xdr:colOff>
      <xdr:row>63</xdr:row>
      <xdr:rowOff>125547</xdr:rowOff>
    </xdr:to>
    <xdr:cxnSp macro="">
      <xdr:nvCxnSpPr>
        <xdr:cNvPr id="535" name="直線コネクタ 534">
          <a:extLst>
            <a:ext uri="{FF2B5EF4-FFF2-40B4-BE49-F238E27FC236}">
              <a16:creationId xmlns:a16="http://schemas.microsoft.com/office/drawing/2014/main" id="{13465C37-A3EE-4684-9796-262E86AB3FDD}"/>
            </a:ext>
          </a:extLst>
        </xdr:cNvPr>
        <xdr:cNvCxnSpPr/>
      </xdr:nvCxnSpPr>
      <xdr:spPr>
        <a:xfrm flipV="1">
          <a:off x="22160864" y="9684182"/>
          <a:ext cx="0" cy="1242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129374</xdr:rowOff>
    </xdr:from>
    <xdr:ext cx="469744" cy="259045"/>
    <xdr:sp macro="" textlink="">
      <xdr:nvSpPr>
        <xdr:cNvPr id="536" name="【学校施設】&#10;一人当たり面積最小値テキスト">
          <a:extLst>
            <a:ext uri="{FF2B5EF4-FFF2-40B4-BE49-F238E27FC236}">
              <a16:creationId xmlns:a16="http://schemas.microsoft.com/office/drawing/2014/main" id="{2D94BB6D-BEC4-4D29-A0A4-A90845B0D1D9}"/>
            </a:ext>
          </a:extLst>
        </xdr:cNvPr>
        <xdr:cNvSpPr txBox="1"/>
      </xdr:nvSpPr>
      <xdr:spPr>
        <a:xfrm>
          <a:off x="22199600" y="10930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125547</xdr:rowOff>
    </xdr:from>
    <xdr:to>
      <xdr:col>116</xdr:col>
      <xdr:colOff>152400</xdr:colOff>
      <xdr:row>63</xdr:row>
      <xdr:rowOff>125547</xdr:rowOff>
    </xdr:to>
    <xdr:cxnSp macro="">
      <xdr:nvCxnSpPr>
        <xdr:cNvPr id="537" name="直線コネクタ 536">
          <a:extLst>
            <a:ext uri="{FF2B5EF4-FFF2-40B4-BE49-F238E27FC236}">
              <a16:creationId xmlns:a16="http://schemas.microsoft.com/office/drawing/2014/main" id="{73EAF5B1-36EA-4805-9B17-2EACDED92F71}"/>
            </a:ext>
          </a:extLst>
        </xdr:cNvPr>
        <xdr:cNvCxnSpPr/>
      </xdr:nvCxnSpPr>
      <xdr:spPr>
        <a:xfrm>
          <a:off x="22072600" y="10926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29659</xdr:rowOff>
    </xdr:from>
    <xdr:ext cx="534377" cy="259045"/>
    <xdr:sp macro="" textlink="">
      <xdr:nvSpPr>
        <xdr:cNvPr id="538" name="【学校施設】&#10;一人当たり面積最大値テキスト">
          <a:extLst>
            <a:ext uri="{FF2B5EF4-FFF2-40B4-BE49-F238E27FC236}">
              <a16:creationId xmlns:a16="http://schemas.microsoft.com/office/drawing/2014/main" id="{F8A0278B-6171-45EC-BD44-139A67567F20}"/>
            </a:ext>
          </a:extLst>
        </xdr:cNvPr>
        <xdr:cNvSpPr txBox="1"/>
      </xdr:nvSpPr>
      <xdr:spPr>
        <a:xfrm>
          <a:off x="22199600" y="9459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82982</xdr:rowOff>
    </xdr:from>
    <xdr:to>
      <xdr:col>116</xdr:col>
      <xdr:colOff>152400</xdr:colOff>
      <xdr:row>56</xdr:row>
      <xdr:rowOff>82982</xdr:rowOff>
    </xdr:to>
    <xdr:cxnSp macro="">
      <xdr:nvCxnSpPr>
        <xdr:cNvPr id="539" name="直線コネクタ 538">
          <a:extLst>
            <a:ext uri="{FF2B5EF4-FFF2-40B4-BE49-F238E27FC236}">
              <a16:creationId xmlns:a16="http://schemas.microsoft.com/office/drawing/2014/main" id="{FABF98FA-7B44-451F-A56B-11E8A55B5F14}"/>
            </a:ext>
          </a:extLst>
        </xdr:cNvPr>
        <xdr:cNvCxnSpPr/>
      </xdr:nvCxnSpPr>
      <xdr:spPr>
        <a:xfrm>
          <a:off x="22072600" y="9684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60124</xdr:rowOff>
    </xdr:from>
    <xdr:ext cx="469744" cy="259045"/>
    <xdr:sp macro="" textlink="">
      <xdr:nvSpPr>
        <xdr:cNvPr id="540" name="【学校施設】&#10;一人当たり面積平均値テキスト">
          <a:extLst>
            <a:ext uri="{FF2B5EF4-FFF2-40B4-BE49-F238E27FC236}">
              <a16:creationId xmlns:a16="http://schemas.microsoft.com/office/drawing/2014/main" id="{1619BAFB-E2B5-4783-8343-20D6BB387113}"/>
            </a:ext>
          </a:extLst>
        </xdr:cNvPr>
        <xdr:cNvSpPr txBox="1"/>
      </xdr:nvSpPr>
      <xdr:spPr>
        <a:xfrm>
          <a:off x="22199600" y="106900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81697</xdr:rowOff>
    </xdr:from>
    <xdr:to>
      <xdr:col>116</xdr:col>
      <xdr:colOff>114300</xdr:colOff>
      <xdr:row>63</xdr:row>
      <xdr:rowOff>11847</xdr:rowOff>
    </xdr:to>
    <xdr:sp macro="" textlink="">
      <xdr:nvSpPr>
        <xdr:cNvPr id="541" name="フローチャート: 判断 540">
          <a:extLst>
            <a:ext uri="{FF2B5EF4-FFF2-40B4-BE49-F238E27FC236}">
              <a16:creationId xmlns:a16="http://schemas.microsoft.com/office/drawing/2014/main" id="{D09ECA7D-2412-47F4-ADDB-41A4F46519BB}"/>
            </a:ext>
          </a:extLst>
        </xdr:cNvPr>
        <xdr:cNvSpPr/>
      </xdr:nvSpPr>
      <xdr:spPr>
        <a:xfrm>
          <a:off x="22110700" y="10711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85126</xdr:rowOff>
    </xdr:from>
    <xdr:to>
      <xdr:col>112</xdr:col>
      <xdr:colOff>38100</xdr:colOff>
      <xdr:row>63</xdr:row>
      <xdr:rowOff>15276</xdr:rowOff>
    </xdr:to>
    <xdr:sp macro="" textlink="">
      <xdr:nvSpPr>
        <xdr:cNvPr id="542" name="フローチャート: 判断 541">
          <a:extLst>
            <a:ext uri="{FF2B5EF4-FFF2-40B4-BE49-F238E27FC236}">
              <a16:creationId xmlns:a16="http://schemas.microsoft.com/office/drawing/2014/main" id="{88D8E0CF-7228-4A4F-B60F-A5C865A76517}"/>
            </a:ext>
          </a:extLst>
        </xdr:cNvPr>
        <xdr:cNvSpPr/>
      </xdr:nvSpPr>
      <xdr:spPr>
        <a:xfrm>
          <a:off x="21272500" y="1071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89560</xdr:rowOff>
    </xdr:from>
    <xdr:to>
      <xdr:col>107</xdr:col>
      <xdr:colOff>101600</xdr:colOff>
      <xdr:row>63</xdr:row>
      <xdr:rowOff>19710</xdr:rowOff>
    </xdr:to>
    <xdr:sp macro="" textlink="">
      <xdr:nvSpPr>
        <xdr:cNvPr id="543" name="フローチャート: 判断 542">
          <a:extLst>
            <a:ext uri="{FF2B5EF4-FFF2-40B4-BE49-F238E27FC236}">
              <a16:creationId xmlns:a16="http://schemas.microsoft.com/office/drawing/2014/main" id="{A6DD761C-E79C-40AC-9CDD-4FCB85BDAE3E}"/>
            </a:ext>
          </a:extLst>
        </xdr:cNvPr>
        <xdr:cNvSpPr/>
      </xdr:nvSpPr>
      <xdr:spPr>
        <a:xfrm>
          <a:off x="20383500" y="10719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96921</xdr:rowOff>
    </xdr:from>
    <xdr:to>
      <xdr:col>102</xdr:col>
      <xdr:colOff>165100</xdr:colOff>
      <xdr:row>63</xdr:row>
      <xdr:rowOff>27071</xdr:rowOff>
    </xdr:to>
    <xdr:sp macro="" textlink="">
      <xdr:nvSpPr>
        <xdr:cNvPr id="544" name="フローチャート: 判断 543">
          <a:extLst>
            <a:ext uri="{FF2B5EF4-FFF2-40B4-BE49-F238E27FC236}">
              <a16:creationId xmlns:a16="http://schemas.microsoft.com/office/drawing/2014/main" id="{482EDA02-BAB9-4E04-9108-1039E32CB336}"/>
            </a:ext>
          </a:extLst>
        </xdr:cNvPr>
        <xdr:cNvSpPr/>
      </xdr:nvSpPr>
      <xdr:spPr>
        <a:xfrm>
          <a:off x="19494500" y="10726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103870</xdr:rowOff>
    </xdr:from>
    <xdr:to>
      <xdr:col>98</xdr:col>
      <xdr:colOff>38100</xdr:colOff>
      <xdr:row>63</xdr:row>
      <xdr:rowOff>34020</xdr:rowOff>
    </xdr:to>
    <xdr:sp macro="" textlink="">
      <xdr:nvSpPr>
        <xdr:cNvPr id="545" name="フローチャート: 判断 544">
          <a:extLst>
            <a:ext uri="{FF2B5EF4-FFF2-40B4-BE49-F238E27FC236}">
              <a16:creationId xmlns:a16="http://schemas.microsoft.com/office/drawing/2014/main" id="{7201B4EB-D7B6-4B85-B295-E57F14B13261}"/>
            </a:ext>
          </a:extLst>
        </xdr:cNvPr>
        <xdr:cNvSpPr/>
      </xdr:nvSpPr>
      <xdr:spPr>
        <a:xfrm>
          <a:off x="18605500" y="10733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D65EB1C8-9756-4C89-9E86-BC40F965A5CD}"/>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CC2EEC45-D2E3-4262-BDE0-7EA5802E7B3E}"/>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931A353C-74E7-442B-9711-28A1859C9358}"/>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424FF024-9AB5-430C-BE25-4E7CBF2E8294}"/>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D1ECDC8C-4FCF-4B83-A864-75EC4851CE04}"/>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94955</xdr:rowOff>
    </xdr:from>
    <xdr:to>
      <xdr:col>116</xdr:col>
      <xdr:colOff>114300</xdr:colOff>
      <xdr:row>62</xdr:row>
      <xdr:rowOff>25105</xdr:rowOff>
    </xdr:to>
    <xdr:sp macro="" textlink="">
      <xdr:nvSpPr>
        <xdr:cNvPr id="551" name="楕円 550">
          <a:extLst>
            <a:ext uri="{FF2B5EF4-FFF2-40B4-BE49-F238E27FC236}">
              <a16:creationId xmlns:a16="http://schemas.microsoft.com/office/drawing/2014/main" id="{7A00FEF3-ED58-424C-85DF-0617F3D2B302}"/>
            </a:ext>
          </a:extLst>
        </xdr:cNvPr>
        <xdr:cNvSpPr/>
      </xdr:nvSpPr>
      <xdr:spPr>
        <a:xfrm>
          <a:off x="22110700" y="10553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117832</xdr:rowOff>
    </xdr:from>
    <xdr:ext cx="469744" cy="259045"/>
    <xdr:sp macro="" textlink="">
      <xdr:nvSpPr>
        <xdr:cNvPr id="552" name="【学校施設】&#10;一人当たり面積該当値テキスト">
          <a:extLst>
            <a:ext uri="{FF2B5EF4-FFF2-40B4-BE49-F238E27FC236}">
              <a16:creationId xmlns:a16="http://schemas.microsoft.com/office/drawing/2014/main" id="{A66B659A-7FD5-4509-8515-BC41EF58EE58}"/>
            </a:ext>
          </a:extLst>
        </xdr:cNvPr>
        <xdr:cNvSpPr txBox="1"/>
      </xdr:nvSpPr>
      <xdr:spPr>
        <a:xfrm>
          <a:off x="22199600" y="10404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102179</xdr:rowOff>
    </xdr:from>
    <xdr:to>
      <xdr:col>112</xdr:col>
      <xdr:colOff>38100</xdr:colOff>
      <xdr:row>62</xdr:row>
      <xdr:rowOff>32329</xdr:rowOff>
    </xdr:to>
    <xdr:sp macro="" textlink="">
      <xdr:nvSpPr>
        <xdr:cNvPr id="553" name="楕円 552">
          <a:extLst>
            <a:ext uri="{FF2B5EF4-FFF2-40B4-BE49-F238E27FC236}">
              <a16:creationId xmlns:a16="http://schemas.microsoft.com/office/drawing/2014/main" id="{3EAC248F-2CD9-45A9-8D8E-16FD70E52DB2}"/>
            </a:ext>
          </a:extLst>
        </xdr:cNvPr>
        <xdr:cNvSpPr/>
      </xdr:nvSpPr>
      <xdr:spPr>
        <a:xfrm>
          <a:off x="21272500" y="10560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145755</xdr:rowOff>
    </xdr:from>
    <xdr:to>
      <xdr:col>116</xdr:col>
      <xdr:colOff>63500</xdr:colOff>
      <xdr:row>61</xdr:row>
      <xdr:rowOff>152979</xdr:rowOff>
    </xdr:to>
    <xdr:cxnSp macro="">
      <xdr:nvCxnSpPr>
        <xdr:cNvPr id="554" name="直線コネクタ 553">
          <a:extLst>
            <a:ext uri="{FF2B5EF4-FFF2-40B4-BE49-F238E27FC236}">
              <a16:creationId xmlns:a16="http://schemas.microsoft.com/office/drawing/2014/main" id="{C5FC8B43-CA6E-494B-8D5D-608270796157}"/>
            </a:ext>
          </a:extLst>
        </xdr:cNvPr>
        <xdr:cNvCxnSpPr/>
      </xdr:nvCxnSpPr>
      <xdr:spPr>
        <a:xfrm flipV="1">
          <a:off x="21323300" y="10604205"/>
          <a:ext cx="838200" cy="7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112603</xdr:rowOff>
    </xdr:from>
    <xdr:to>
      <xdr:col>107</xdr:col>
      <xdr:colOff>101600</xdr:colOff>
      <xdr:row>62</xdr:row>
      <xdr:rowOff>42753</xdr:rowOff>
    </xdr:to>
    <xdr:sp macro="" textlink="">
      <xdr:nvSpPr>
        <xdr:cNvPr id="555" name="楕円 554">
          <a:extLst>
            <a:ext uri="{FF2B5EF4-FFF2-40B4-BE49-F238E27FC236}">
              <a16:creationId xmlns:a16="http://schemas.microsoft.com/office/drawing/2014/main" id="{734038DE-A141-4CF3-B6AB-4A7BDDDD2852}"/>
            </a:ext>
          </a:extLst>
        </xdr:cNvPr>
        <xdr:cNvSpPr/>
      </xdr:nvSpPr>
      <xdr:spPr>
        <a:xfrm>
          <a:off x="20383500" y="10571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152979</xdr:rowOff>
    </xdr:from>
    <xdr:to>
      <xdr:col>111</xdr:col>
      <xdr:colOff>177800</xdr:colOff>
      <xdr:row>61</xdr:row>
      <xdr:rowOff>163403</xdr:rowOff>
    </xdr:to>
    <xdr:cxnSp macro="">
      <xdr:nvCxnSpPr>
        <xdr:cNvPr id="556" name="直線コネクタ 555">
          <a:extLst>
            <a:ext uri="{FF2B5EF4-FFF2-40B4-BE49-F238E27FC236}">
              <a16:creationId xmlns:a16="http://schemas.microsoft.com/office/drawing/2014/main" id="{E1789DC2-A6C7-4265-A2B3-CC3636F9C3AE}"/>
            </a:ext>
          </a:extLst>
        </xdr:cNvPr>
        <xdr:cNvCxnSpPr/>
      </xdr:nvCxnSpPr>
      <xdr:spPr>
        <a:xfrm flipV="1">
          <a:off x="20434300" y="10611429"/>
          <a:ext cx="889000" cy="10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6403</xdr:rowOff>
    </xdr:from>
    <xdr:ext cx="469744" cy="259045"/>
    <xdr:sp macro="" textlink="">
      <xdr:nvSpPr>
        <xdr:cNvPr id="557" name="n_1aveValue【学校施設】&#10;一人当たり面積">
          <a:extLst>
            <a:ext uri="{FF2B5EF4-FFF2-40B4-BE49-F238E27FC236}">
              <a16:creationId xmlns:a16="http://schemas.microsoft.com/office/drawing/2014/main" id="{72F52C81-B965-4886-9FCE-958803B2592E}"/>
            </a:ext>
          </a:extLst>
        </xdr:cNvPr>
        <xdr:cNvSpPr txBox="1"/>
      </xdr:nvSpPr>
      <xdr:spPr>
        <a:xfrm>
          <a:off x="21075727" y="10807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10837</xdr:rowOff>
    </xdr:from>
    <xdr:ext cx="469744" cy="259045"/>
    <xdr:sp macro="" textlink="">
      <xdr:nvSpPr>
        <xdr:cNvPr id="558" name="n_2aveValue【学校施設】&#10;一人当たり面積">
          <a:extLst>
            <a:ext uri="{FF2B5EF4-FFF2-40B4-BE49-F238E27FC236}">
              <a16:creationId xmlns:a16="http://schemas.microsoft.com/office/drawing/2014/main" id="{84F20D4C-30E3-4C6A-86BF-E61BD4CF5A0A}"/>
            </a:ext>
          </a:extLst>
        </xdr:cNvPr>
        <xdr:cNvSpPr txBox="1"/>
      </xdr:nvSpPr>
      <xdr:spPr>
        <a:xfrm>
          <a:off x="20199427" y="10812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43598</xdr:rowOff>
    </xdr:from>
    <xdr:ext cx="469744" cy="259045"/>
    <xdr:sp macro="" textlink="">
      <xdr:nvSpPr>
        <xdr:cNvPr id="559" name="n_3aveValue【学校施設】&#10;一人当たり面積">
          <a:extLst>
            <a:ext uri="{FF2B5EF4-FFF2-40B4-BE49-F238E27FC236}">
              <a16:creationId xmlns:a16="http://schemas.microsoft.com/office/drawing/2014/main" id="{C9F801EF-8A4D-45DC-9ED5-6E9FAF7EA589}"/>
            </a:ext>
          </a:extLst>
        </xdr:cNvPr>
        <xdr:cNvSpPr txBox="1"/>
      </xdr:nvSpPr>
      <xdr:spPr>
        <a:xfrm>
          <a:off x="19310427" y="10502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50547</xdr:rowOff>
    </xdr:from>
    <xdr:ext cx="469744" cy="259045"/>
    <xdr:sp macro="" textlink="">
      <xdr:nvSpPr>
        <xdr:cNvPr id="560" name="n_4aveValue【学校施設】&#10;一人当たり面積">
          <a:extLst>
            <a:ext uri="{FF2B5EF4-FFF2-40B4-BE49-F238E27FC236}">
              <a16:creationId xmlns:a16="http://schemas.microsoft.com/office/drawing/2014/main" id="{ADD6D9F5-07B4-4D39-9B1E-6523D5ECE7CC}"/>
            </a:ext>
          </a:extLst>
        </xdr:cNvPr>
        <xdr:cNvSpPr txBox="1"/>
      </xdr:nvSpPr>
      <xdr:spPr>
        <a:xfrm>
          <a:off x="18421427" y="1050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48856</xdr:rowOff>
    </xdr:from>
    <xdr:ext cx="469744" cy="259045"/>
    <xdr:sp macro="" textlink="">
      <xdr:nvSpPr>
        <xdr:cNvPr id="561" name="n_1mainValue【学校施設】&#10;一人当たり面積">
          <a:extLst>
            <a:ext uri="{FF2B5EF4-FFF2-40B4-BE49-F238E27FC236}">
              <a16:creationId xmlns:a16="http://schemas.microsoft.com/office/drawing/2014/main" id="{670CDDF2-58E8-43C9-912B-94DB4369F31B}"/>
            </a:ext>
          </a:extLst>
        </xdr:cNvPr>
        <xdr:cNvSpPr txBox="1"/>
      </xdr:nvSpPr>
      <xdr:spPr>
        <a:xfrm>
          <a:off x="21075727" y="10335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59280</xdr:rowOff>
    </xdr:from>
    <xdr:ext cx="469744" cy="259045"/>
    <xdr:sp macro="" textlink="">
      <xdr:nvSpPr>
        <xdr:cNvPr id="562" name="n_2mainValue【学校施設】&#10;一人当たり面積">
          <a:extLst>
            <a:ext uri="{FF2B5EF4-FFF2-40B4-BE49-F238E27FC236}">
              <a16:creationId xmlns:a16="http://schemas.microsoft.com/office/drawing/2014/main" id="{AA706B65-4831-4ED7-811B-E4302BD10C2F}"/>
            </a:ext>
          </a:extLst>
        </xdr:cNvPr>
        <xdr:cNvSpPr txBox="1"/>
      </xdr:nvSpPr>
      <xdr:spPr>
        <a:xfrm>
          <a:off x="20199427" y="10346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63" name="正方形/長方形 562">
          <a:extLst>
            <a:ext uri="{FF2B5EF4-FFF2-40B4-BE49-F238E27FC236}">
              <a16:creationId xmlns:a16="http://schemas.microsoft.com/office/drawing/2014/main" id="{B6DA00F0-EC3F-43CC-875F-303810AD15BA}"/>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64" name="正方形/長方形 563">
          <a:extLst>
            <a:ext uri="{FF2B5EF4-FFF2-40B4-BE49-F238E27FC236}">
              <a16:creationId xmlns:a16="http://schemas.microsoft.com/office/drawing/2014/main" id="{36C526DB-A604-4B7D-A545-439C0CF0F4D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65" name="正方形/長方形 564">
          <a:extLst>
            <a:ext uri="{FF2B5EF4-FFF2-40B4-BE49-F238E27FC236}">
              <a16:creationId xmlns:a16="http://schemas.microsoft.com/office/drawing/2014/main" id="{AF0DD0D3-23E0-4976-9C06-7121404DBF06}"/>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66" name="正方形/長方形 565">
          <a:extLst>
            <a:ext uri="{FF2B5EF4-FFF2-40B4-BE49-F238E27FC236}">
              <a16:creationId xmlns:a16="http://schemas.microsoft.com/office/drawing/2014/main" id="{170CE43E-2363-4BBD-99CC-BF8DA04C3D28}"/>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67" name="正方形/長方形 566">
          <a:extLst>
            <a:ext uri="{FF2B5EF4-FFF2-40B4-BE49-F238E27FC236}">
              <a16:creationId xmlns:a16="http://schemas.microsoft.com/office/drawing/2014/main" id="{5331F03F-CE17-4F2B-88FB-16123117C66E}"/>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68" name="正方形/長方形 567">
          <a:extLst>
            <a:ext uri="{FF2B5EF4-FFF2-40B4-BE49-F238E27FC236}">
              <a16:creationId xmlns:a16="http://schemas.microsoft.com/office/drawing/2014/main" id="{1A16796E-E03C-4C3B-B402-36AA274C8946}"/>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69" name="正方形/長方形 568">
          <a:extLst>
            <a:ext uri="{FF2B5EF4-FFF2-40B4-BE49-F238E27FC236}">
              <a16:creationId xmlns:a16="http://schemas.microsoft.com/office/drawing/2014/main" id="{D246E8A0-5634-4DAF-9658-231C68793EF9}"/>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70" name="正方形/長方形 569">
          <a:extLst>
            <a:ext uri="{FF2B5EF4-FFF2-40B4-BE49-F238E27FC236}">
              <a16:creationId xmlns:a16="http://schemas.microsoft.com/office/drawing/2014/main" id="{A40F5B5C-BA7D-4007-8FD5-B24B7F9CB67C}"/>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71" name="正方形/長方形 570">
          <a:extLst>
            <a:ext uri="{FF2B5EF4-FFF2-40B4-BE49-F238E27FC236}">
              <a16:creationId xmlns:a16="http://schemas.microsoft.com/office/drawing/2014/main" id="{F13AD62E-E09C-4752-8DAE-34F1287E37D7}"/>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72" name="正方形/長方形 571">
          <a:extLst>
            <a:ext uri="{FF2B5EF4-FFF2-40B4-BE49-F238E27FC236}">
              <a16:creationId xmlns:a16="http://schemas.microsoft.com/office/drawing/2014/main" id="{2758CA28-DD3B-4EDD-998E-200534820363}"/>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73" name="正方形/長方形 572">
          <a:extLst>
            <a:ext uri="{FF2B5EF4-FFF2-40B4-BE49-F238E27FC236}">
              <a16:creationId xmlns:a16="http://schemas.microsoft.com/office/drawing/2014/main" id="{F26F8D82-D0CD-414A-9A75-372F46C9791E}"/>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74" name="正方形/長方形 573">
          <a:extLst>
            <a:ext uri="{FF2B5EF4-FFF2-40B4-BE49-F238E27FC236}">
              <a16:creationId xmlns:a16="http://schemas.microsoft.com/office/drawing/2014/main" id="{1D9BDB4F-90A6-4601-9CE8-719EB7ED6913}"/>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75" name="正方形/長方形 574">
          <a:extLst>
            <a:ext uri="{FF2B5EF4-FFF2-40B4-BE49-F238E27FC236}">
              <a16:creationId xmlns:a16="http://schemas.microsoft.com/office/drawing/2014/main" id="{E6F0AB52-4336-48CA-AA9B-11A5809DE586}"/>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76" name="正方形/長方形 575">
          <a:extLst>
            <a:ext uri="{FF2B5EF4-FFF2-40B4-BE49-F238E27FC236}">
              <a16:creationId xmlns:a16="http://schemas.microsoft.com/office/drawing/2014/main" id="{7C06DDB4-CC8D-44AC-B5DF-DA7F55FF89AB}"/>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77" name="正方形/長方形 576">
          <a:extLst>
            <a:ext uri="{FF2B5EF4-FFF2-40B4-BE49-F238E27FC236}">
              <a16:creationId xmlns:a16="http://schemas.microsoft.com/office/drawing/2014/main" id="{327FCAD0-31CE-4D4F-8A2B-1F7EB53900B3}"/>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78" name="正方形/長方形 577">
          <a:extLst>
            <a:ext uri="{FF2B5EF4-FFF2-40B4-BE49-F238E27FC236}">
              <a16:creationId xmlns:a16="http://schemas.microsoft.com/office/drawing/2014/main" id="{EA4E3920-61CE-47CD-B04F-F3C6D4A251DC}"/>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79" name="正方形/長方形 578">
          <a:extLst>
            <a:ext uri="{FF2B5EF4-FFF2-40B4-BE49-F238E27FC236}">
              <a16:creationId xmlns:a16="http://schemas.microsoft.com/office/drawing/2014/main" id="{72054502-9076-4126-9CB4-52BACB58C415}"/>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80" name="正方形/長方形 579">
          <a:extLst>
            <a:ext uri="{FF2B5EF4-FFF2-40B4-BE49-F238E27FC236}">
              <a16:creationId xmlns:a16="http://schemas.microsoft.com/office/drawing/2014/main" id="{7D792088-A9EC-40DD-AA46-D3A3D945E221}"/>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81" name="正方形/長方形 580">
          <a:extLst>
            <a:ext uri="{FF2B5EF4-FFF2-40B4-BE49-F238E27FC236}">
              <a16:creationId xmlns:a16="http://schemas.microsoft.com/office/drawing/2014/main" id="{BD1CAEE2-A109-4681-B0E6-A1271E46E1CD}"/>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82" name="正方形/長方形 581">
          <a:extLst>
            <a:ext uri="{FF2B5EF4-FFF2-40B4-BE49-F238E27FC236}">
              <a16:creationId xmlns:a16="http://schemas.microsoft.com/office/drawing/2014/main" id="{AB6BADE3-5FA9-4A5B-AF03-765364DEBC9C}"/>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83" name="正方形/長方形 582">
          <a:extLst>
            <a:ext uri="{FF2B5EF4-FFF2-40B4-BE49-F238E27FC236}">
              <a16:creationId xmlns:a16="http://schemas.microsoft.com/office/drawing/2014/main" id="{C47186CC-A33D-400C-BC9C-AFBD84C3BCA9}"/>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84" name="正方形/長方形 583">
          <a:extLst>
            <a:ext uri="{FF2B5EF4-FFF2-40B4-BE49-F238E27FC236}">
              <a16:creationId xmlns:a16="http://schemas.microsoft.com/office/drawing/2014/main" id="{CA8212E9-C37B-4CF5-9B3F-96022E673244}"/>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85" name="正方形/長方形 584">
          <a:extLst>
            <a:ext uri="{FF2B5EF4-FFF2-40B4-BE49-F238E27FC236}">
              <a16:creationId xmlns:a16="http://schemas.microsoft.com/office/drawing/2014/main" id="{41932215-6209-42DB-819F-87908841E9D1}"/>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86" name="正方形/長方形 585">
          <a:extLst>
            <a:ext uri="{FF2B5EF4-FFF2-40B4-BE49-F238E27FC236}">
              <a16:creationId xmlns:a16="http://schemas.microsoft.com/office/drawing/2014/main" id="{5325A420-81DA-4C33-A845-C1D53B4EEAB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87" name="テキスト ボックス 586">
          <a:extLst>
            <a:ext uri="{FF2B5EF4-FFF2-40B4-BE49-F238E27FC236}">
              <a16:creationId xmlns:a16="http://schemas.microsoft.com/office/drawing/2014/main" id="{D0F540BC-520C-4657-8215-13B4607A754B}"/>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88" name="直線コネクタ 587">
          <a:extLst>
            <a:ext uri="{FF2B5EF4-FFF2-40B4-BE49-F238E27FC236}">
              <a16:creationId xmlns:a16="http://schemas.microsoft.com/office/drawing/2014/main" id="{3507CFC4-DED1-40D8-8B3D-133EAA5D0EF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89" name="テキスト ボックス 588">
          <a:extLst>
            <a:ext uri="{FF2B5EF4-FFF2-40B4-BE49-F238E27FC236}">
              <a16:creationId xmlns:a16="http://schemas.microsoft.com/office/drawing/2014/main" id="{76A070CE-708D-4744-ADCE-10376E18D6A4}"/>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90" name="直線コネクタ 589">
          <a:extLst>
            <a:ext uri="{FF2B5EF4-FFF2-40B4-BE49-F238E27FC236}">
              <a16:creationId xmlns:a16="http://schemas.microsoft.com/office/drawing/2014/main" id="{161E7050-DA6E-4287-A077-E669FD146FB1}"/>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91" name="テキスト ボックス 590">
          <a:extLst>
            <a:ext uri="{FF2B5EF4-FFF2-40B4-BE49-F238E27FC236}">
              <a16:creationId xmlns:a16="http://schemas.microsoft.com/office/drawing/2014/main" id="{B95781D3-81B6-46E7-BD3E-73F90589714C}"/>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92" name="直線コネクタ 591">
          <a:extLst>
            <a:ext uri="{FF2B5EF4-FFF2-40B4-BE49-F238E27FC236}">
              <a16:creationId xmlns:a16="http://schemas.microsoft.com/office/drawing/2014/main" id="{03196BD8-3986-45C1-91D6-8D3E649EDFE2}"/>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93" name="テキスト ボックス 592">
          <a:extLst>
            <a:ext uri="{FF2B5EF4-FFF2-40B4-BE49-F238E27FC236}">
              <a16:creationId xmlns:a16="http://schemas.microsoft.com/office/drawing/2014/main" id="{58FFA8ED-786B-42B7-8152-F3EAF2558554}"/>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94" name="直線コネクタ 593">
          <a:extLst>
            <a:ext uri="{FF2B5EF4-FFF2-40B4-BE49-F238E27FC236}">
              <a16:creationId xmlns:a16="http://schemas.microsoft.com/office/drawing/2014/main" id="{6BD18B7D-8540-4731-BDEE-3BD83C6D289F}"/>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95" name="テキスト ボックス 594">
          <a:extLst>
            <a:ext uri="{FF2B5EF4-FFF2-40B4-BE49-F238E27FC236}">
              <a16:creationId xmlns:a16="http://schemas.microsoft.com/office/drawing/2014/main" id="{F0ADD092-673B-44A4-8B6A-C814BC2E4E1C}"/>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96" name="直線コネクタ 595">
          <a:extLst>
            <a:ext uri="{FF2B5EF4-FFF2-40B4-BE49-F238E27FC236}">
              <a16:creationId xmlns:a16="http://schemas.microsoft.com/office/drawing/2014/main" id="{38B98778-8210-44A6-B3C2-AB37D651D02F}"/>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97" name="テキスト ボックス 596">
          <a:extLst>
            <a:ext uri="{FF2B5EF4-FFF2-40B4-BE49-F238E27FC236}">
              <a16:creationId xmlns:a16="http://schemas.microsoft.com/office/drawing/2014/main" id="{815F5ABC-A4C8-4720-9EB8-C474FFB141CA}"/>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98" name="直線コネクタ 597">
          <a:extLst>
            <a:ext uri="{FF2B5EF4-FFF2-40B4-BE49-F238E27FC236}">
              <a16:creationId xmlns:a16="http://schemas.microsoft.com/office/drawing/2014/main" id="{74B47019-CF2D-4764-A4DD-0BAA5B1279EB}"/>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99" name="テキスト ボックス 598">
          <a:extLst>
            <a:ext uri="{FF2B5EF4-FFF2-40B4-BE49-F238E27FC236}">
              <a16:creationId xmlns:a16="http://schemas.microsoft.com/office/drawing/2014/main" id="{C3224A5D-A897-47F0-A895-8C7AFAB8333A}"/>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00" name="直線コネクタ 599">
          <a:extLst>
            <a:ext uri="{FF2B5EF4-FFF2-40B4-BE49-F238E27FC236}">
              <a16:creationId xmlns:a16="http://schemas.microsoft.com/office/drawing/2014/main" id="{D7E9BD97-D187-4B8D-BA60-924AAA90B72F}"/>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01" name="テキスト ボックス 600">
          <a:extLst>
            <a:ext uri="{FF2B5EF4-FFF2-40B4-BE49-F238E27FC236}">
              <a16:creationId xmlns:a16="http://schemas.microsoft.com/office/drawing/2014/main" id="{FB1F7216-2B7B-4F88-B279-F96F88F61261}"/>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02" name="直線コネクタ 601">
          <a:extLst>
            <a:ext uri="{FF2B5EF4-FFF2-40B4-BE49-F238E27FC236}">
              <a16:creationId xmlns:a16="http://schemas.microsoft.com/office/drawing/2014/main" id="{264C58EF-1ECC-4E99-8218-E817D5DFF315}"/>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03" name="【公民館】&#10;有形固定資産減価償却率グラフ枠">
          <a:extLst>
            <a:ext uri="{FF2B5EF4-FFF2-40B4-BE49-F238E27FC236}">
              <a16:creationId xmlns:a16="http://schemas.microsoft.com/office/drawing/2014/main" id="{F4BB71A5-3270-46DD-BD71-2F409715EC5D}"/>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89263</xdr:rowOff>
    </xdr:from>
    <xdr:to>
      <xdr:col>85</xdr:col>
      <xdr:colOff>126364</xdr:colOff>
      <xdr:row>109</xdr:row>
      <xdr:rowOff>35379</xdr:rowOff>
    </xdr:to>
    <xdr:cxnSp macro="">
      <xdr:nvCxnSpPr>
        <xdr:cNvPr id="604" name="直線コネクタ 603">
          <a:extLst>
            <a:ext uri="{FF2B5EF4-FFF2-40B4-BE49-F238E27FC236}">
              <a16:creationId xmlns:a16="http://schemas.microsoft.com/office/drawing/2014/main" id="{20727BE0-83C3-4A92-A850-DEA3CC9EA8DF}"/>
            </a:ext>
          </a:extLst>
        </xdr:cNvPr>
        <xdr:cNvCxnSpPr/>
      </xdr:nvCxnSpPr>
      <xdr:spPr>
        <a:xfrm flipV="1">
          <a:off x="16318864" y="17234263"/>
          <a:ext cx="0" cy="1489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05" name="【公民館】&#10;有形固定資産減価償却率最小値テキスト">
          <a:extLst>
            <a:ext uri="{FF2B5EF4-FFF2-40B4-BE49-F238E27FC236}">
              <a16:creationId xmlns:a16="http://schemas.microsoft.com/office/drawing/2014/main" id="{FE528419-3DC2-4F3D-976E-09B2F18FD54E}"/>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06" name="直線コネクタ 605">
          <a:extLst>
            <a:ext uri="{FF2B5EF4-FFF2-40B4-BE49-F238E27FC236}">
              <a16:creationId xmlns:a16="http://schemas.microsoft.com/office/drawing/2014/main" id="{5F904EB7-6908-4271-9F0C-F52B70361D1F}"/>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35940</xdr:rowOff>
    </xdr:from>
    <xdr:ext cx="340478" cy="259045"/>
    <xdr:sp macro="" textlink="">
      <xdr:nvSpPr>
        <xdr:cNvPr id="607" name="【公民館】&#10;有形固定資産減価償却率最大値テキスト">
          <a:extLst>
            <a:ext uri="{FF2B5EF4-FFF2-40B4-BE49-F238E27FC236}">
              <a16:creationId xmlns:a16="http://schemas.microsoft.com/office/drawing/2014/main" id="{DDCCEE93-3748-47AD-B9C3-80100BE95F0C}"/>
            </a:ext>
          </a:extLst>
        </xdr:cNvPr>
        <xdr:cNvSpPr txBox="1"/>
      </xdr:nvSpPr>
      <xdr:spPr>
        <a:xfrm>
          <a:off x="16357600" y="170094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89263</xdr:rowOff>
    </xdr:from>
    <xdr:to>
      <xdr:col>86</xdr:col>
      <xdr:colOff>25400</xdr:colOff>
      <xdr:row>100</xdr:row>
      <xdr:rowOff>89263</xdr:rowOff>
    </xdr:to>
    <xdr:cxnSp macro="">
      <xdr:nvCxnSpPr>
        <xdr:cNvPr id="608" name="直線コネクタ 607">
          <a:extLst>
            <a:ext uri="{FF2B5EF4-FFF2-40B4-BE49-F238E27FC236}">
              <a16:creationId xmlns:a16="http://schemas.microsoft.com/office/drawing/2014/main" id="{A7D7D997-163C-422B-81B8-3C7DD247CF6B}"/>
            </a:ext>
          </a:extLst>
        </xdr:cNvPr>
        <xdr:cNvCxnSpPr/>
      </xdr:nvCxnSpPr>
      <xdr:spPr>
        <a:xfrm>
          <a:off x="16230600" y="17234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106</xdr:row>
      <xdr:rowOff>62609</xdr:rowOff>
    </xdr:from>
    <xdr:ext cx="405111" cy="259045"/>
    <xdr:sp macro="" textlink="">
      <xdr:nvSpPr>
        <xdr:cNvPr id="609" name="【公民館】&#10;有形固定資産減価償却率平均値テキスト">
          <a:extLst>
            <a:ext uri="{FF2B5EF4-FFF2-40B4-BE49-F238E27FC236}">
              <a16:creationId xmlns:a16="http://schemas.microsoft.com/office/drawing/2014/main" id="{1BD26D93-BDCF-4EE7-9352-4887D2A9E6E5}"/>
            </a:ext>
          </a:extLst>
        </xdr:cNvPr>
        <xdr:cNvSpPr txBox="1"/>
      </xdr:nvSpPr>
      <xdr:spPr>
        <a:xfrm>
          <a:off x="16357600" y="182363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84182</xdr:rowOff>
    </xdr:from>
    <xdr:to>
      <xdr:col>85</xdr:col>
      <xdr:colOff>177800</xdr:colOff>
      <xdr:row>107</xdr:row>
      <xdr:rowOff>14332</xdr:rowOff>
    </xdr:to>
    <xdr:sp macro="" textlink="">
      <xdr:nvSpPr>
        <xdr:cNvPr id="610" name="フローチャート: 判断 609">
          <a:extLst>
            <a:ext uri="{FF2B5EF4-FFF2-40B4-BE49-F238E27FC236}">
              <a16:creationId xmlns:a16="http://schemas.microsoft.com/office/drawing/2014/main" id="{A572A7C2-8E43-4CF5-AA5F-CEABE21B0406}"/>
            </a:ext>
          </a:extLst>
        </xdr:cNvPr>
        <xdr:cNvSpPr/>
      </xdr:nvSpPr>
      <xdr:spPr>
        <a:xfrm>
          <a:off x="16268700" y="1825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111942</xdr:rowOff>
    </xdr:from>
    <xdr:to>
      <xdr:col>81</xdr:col>
      <xdr:colOff>101600</xdr:colOff>
      <xdr:row>106</xdr:row>
      <xdr:rowOff>42092</xdr:rowOff>
    </xdr:to>
    <xdr:sp macro="" textlink="">
      <xdr:nvSpPr>
        <xdr:cNvPr id="611" name="フローチャート: 判断 610">
          <a:extLst>
            <a:ext uri="{FF2B5EF4-FFF2-40B4-BE49-F238E27FC236}">
              <a16:creationId xmlns:a16="http://schemas.microsoft.com/office/drawing/2014/main" id="{052F9C75-EE7D-489D-AE0F-6DAB02E0F55C}"/>
            </a:ext>
          </a:extLst>
        </xdr:cNvPr>
        <xdr:cNvSpPr/>
      </xdr:nvSpPr>
      <xdr:spPr>
        <a:xfrm>
          <a:off x="15430500" y="18114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90714</xdr:rowOff>
    </xdr:from>
    <xdr:to>
      <xdr:col>76</xdr:col>
      <xdr:colOff>165100</xdr:colOff>
      <xdr:row>106</xdr:row>
      <xdr:rowOff>20864</xdr:rowOff>
    </xdr:to>
    <xdr:sp macro="" textlink="">
      <xdr:nvSpPr>
        <xdr:cNvPr id="612" name="フローチャート: 判断 611">
          <a:extLst>
            <a:ext uri="{FF2B5EF4-FFF2-40B4-BE49-F238E27FC236}">
              <a16:creationId xmlns:a16="http://schemas.microsoft.com/office/drawing/2014/main" id="{1ACA2DAC-606F-434E-B719-A6D97DB4D48A}"/>
            </a:ext>
          </a:extLst>
        </xdr:cNvPr>
        <xdr:cNvSpPr/>
      </xdr:nvSpPr>
      <xdr:spPr>
        <a:xfrm>
          <a:off x="14541500" y="1809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67855</xdr:rowOff>
    </xdr:from>
    <xdr:to>
      <xdr:col>72</xdr:col>
      <xdr:colOff>38100</xdr:colOff>
      <xdr:row>105</xdr:row>
      <xdr:rowOff>169455</xdr:rowOff>
    </xdr:to>
    <xdr:sp macro="" textlink="">
      <xdr:nvSpPr>
        <xdr:cNvPr id="613" name="フローチャート: 判断 612">
          <a:extLst>
            <a:ext uri="{FF2B5EF4-FFF2-40B4-BE49-F238E27FC236}">
              <a16:creationId xmlns:a16="http://schemas.microsoft.com/office/drawing/2014/main" id="{48E9DFC5-D32C-4237-A01A-4F3F545FD6E0}"/>
            </a:ext>
          </a:extLst>
        </xdr:cNvPr>
        <xdr:cNvSpPr/>
      </xdr:nvSpPr>
      <xdr:spPr>
        <a:xfrm>
          <a:off x="13652500" y="18070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92348</xdr:rowOff>
    </xdr:from>
    <xdr:to>
      <xdr:col>67</xdr:col>
      <xdr:colOff>101600</xdr:colOff>
      <xdr:row>106</xdr:row>
      <xdr:rowOff>22498</xdr:rowOff>
    </xdr:to>
    <xdr:sp macro="" textlink="">
      <xdr:nvSpPr>
        <xdr:cNvPr id="614" name="フローチャート: 判断 613">
          <a:extLst>
            <a:ext uri="{FF2B5EF4-FFF2-40B4-BE49-F238E27FC236}">
              <a16:creationId xmlns:a16="http://schemas.microsoft.com/office/drawing/2014/main" id="{200B7A57-2FDF-450E-B5D1-E6C54E1BE0D2}"/>
            </a:ext>
          </a:extLst>
        </xdr:cNvPr>
        <xdr:cNvSpPr/>
      </xdr:nvSpPr>
      <xdr:spPr>
        <a:xfrm>
          <a:off x="12763500" y="18094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15" name="テキスト ボックス 614">
          <a:extLst>
            <a:ext uri="{FF2B5EF4-FFF2-40B4-BE49-F238E27FC236}">
              <a16:creationId xmlns:a16="http://schemas.microsoft.com/office/drawing/2014/main" id="{40DB94C0-1E84-4412-B546-3CAFCA0BA03A}"/>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16" name="テキスト ボックス 615">
          <a:extLst>
            <a:ext uri="{FF2B5EF4-FFF2-40B4-BE49-F238E27FC236}">
              <a16:creationId xmlns:a16="http://schemas.microsoft.com/office/drawing/2014/main" id="{79A92464-EBA7-43E5-9480-BB584FC4848F}"/>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17" name="テキスト ボックス 616">
          <a:extLst>
            <a:ext uri="{FF2B5EF4-FFF2-40B4-BE49-F238E27FC236}">
              <a16:creationId xmlns:a16="http://schemas.microsoft.com/office/drawing/2014/main" id="{0DDE928F-311D-4ECC-A001-D9160362736C}"/>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18" name="テキスト ボックス 617">
          <a:extLst>
            <a:ext uri="{FF2B5EF4-FFF2-40B4-BE49-F238E27FC236}">
              <a16:creationId xmlns:a16="http://schemas.microsoft.com/office/drawing/2014/main" id="{A1AEB08C-0D6B-466A-B63A-0652129DC84E}"/>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19" name="テキスト ボックス 618">
          <a:extLst>
            <a:ext uri="{FF2B5EF4-FFF2-40B4-BE49-F238E27FC236}">
              <a16:creationId xmlns:a16="http://schemas.microsoft.com/office/drawing/2014/main" id="{6247C67C-E089-426D-9CEE-965D98451D05}"/>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105411</xdr:rowOff>
    </xdr:from>
    <xdr:to>
      <xdr:col>85</xdr:col>
      <xdr:colOff>177800</xdr:colOff>
      <xdr:row>105</xdr:row>
      <xdr:rowOff>35561</xdr:rowOff>
    </xdr:to>
    <xdr:sp macro="" textlink="">
      <xdr:nvSpPr>
        <xdr:cNvPr id="620" name="楕円 619">
          <a:extLst>
            <a:ext uri="{FF2B5EF4-FFF2-40B4-BE49-F238E27FC236}">
              <a16:creationId xmlns:a16="http://schemas.microsoft.com/office/drawing/2014/main" id="{A7D1D342-E55D-45B3-A927-18B3C60EA8E6}"/>
            </a:ext>
          </a:extLst>
        </xdr:cNvPr>
        <xdr:cNvSpPr/>
      </xdr:nvSpPr>
      <xdr:spPr>
        <a:xfrm>
          <a:off x="16268700" y="17936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128288</xdr:rowOff>
    </xdr:from>
    <xdr:ext cx="405111" cy="259045"/>
    <xdr:sp macro="" textlink="">
      <xdr:nvSpPr>
        <xdr:cNvPr id="621" name="【公民館】&#10;有形固定資産減価償却率該当値テキスト">
          <a:extLst>
            <a:ext uri="{FF2B5EF4-FFF2-40B4-BE49-F238E27FC236}">
              <a16:creationId xmlns:a16="http://schemas.microsoft.com/office/drawing/2014/main" id="{96B3CB4C-BCE6-4321-BB6D-E4DC3AB84FA9}"/>
            </a:ext>
          </a:extLst>
        </xdr:cNvPr>
        <xdr:cNvSpPr txBox="1"/>
      </xdr:nvSpPr>
      <xdr:spPr>
        <a:xfrm>
          <a:off x="16357600" y="17787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66221</xdr:rowOff>
    </xdr:from>
    <xdr:to>
      <xdr:col>81</xdr:col>
      <xdr:colOff>101600</xdr:colOff>
      <xdr:row>104</xdr:row>
      <xdr:rowOff>167821</xdr:rowOff>
    </xdr:to>
    <xdr:sp macro="" textlink="">
      <xdr:nvSpPr>
        <xdr:cNvPr id="622" name="楕円 621">
          <a:extLst>
            <a:ext uri="{FF2B5EF4-FFF2-40B4-BE49-F238E27FC236}">
              <a16:creationId xmlns:a16="http://schemas.microsoft.com/office/drawing/2014/main" id="{09ABF1B5-6F6D-4380-BCB2-C3379CDDA9EA}"/>
            </a:ext>
          </a:extLst>
        </xdr:cNvPr>
        <xdr:cNvSpPr/>
      </xdr:nvSpPr>
      <xdr:spPr>
        <a:xfrm>
          <a:off x="15430500" y="17897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117021</xdr:rowOff>
    </xdr:from>
    <xdr:to>
      <xdr:col>85</xdr:col>
      <xdr:colOff>127000</xdr:colOff>
      <xdr:row>104</xdr:row>
      <xdr:rowOff>156211</xdr:rowOff>
    </xdr:to>
    <xdr:cxnSp macro="">
      <xdr:nvCxnSpPr>
        <xdr:cNvPr id="623" name="直線コネクタ 622">
          <a:extLst>
            <a:ext uri="{FF2B5EF4-FFF2-40B4-BE49-F238E27FC236}">
              <a16:creationId xmlns:a16="http://schemas.microsoft.com/office/drawing/2014/main" id="{68B3A781-CD5A-421C-BC29-486BE0F7BFD6}"/>
            </a:ext>
          </a:extLst>
        </xdr:cNvPr>
        <xdr:cNvCxnSpPr/>
      </xdr:nvCxnSpPr>
      <xdr:spPr>
        <a:xfrm>
          <a:off x="15481300" y="17947821"/>
          <a:ext cx="838200" cy="39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28666</xdr:rowOff>
    </xdr:from>
    <xdr:to>
      <xdr:col>76</xdr:col>
      <xdr:colOff>165100</xdr:colOff>
      <xdr:row>104</xdr:row>
      <xdr:rowOff>130266</xdr:rowOff>
    </xdr:to>
    <xdr:sp macro="" textlink="">
      <xdr:nvSpPr>
        <xdr:cNvPr id="624" name="楕円 623">
          <a:extLst>
            <a:ext uri="{FF2B5EF4-FFF2-40B4-BE49-F238E27FC236}">
              <a16:creationId xmlns:a16="http://schemas.microsoft.com/office/drawing/2014/main" id="{573207AA-A92C-4946-963E-DA62629DFFA0}"/>
            </a:ext>
          </a:extLst>
        </xdr:cNvPr>
        <xdr:cNvSpPr/>
      </xdr:nvSpPr>
      <xdr:spPr>
        <a:xfrm>
          <a:off x="14541500" y="17859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79466</xdr:rowOff>
    </xdr:from>
    <xdr:to>
      <xdr:col>81</xdr:col>
      <xdr:colOff>50800</xdr:colOff>
      <xdr:row>104</xdr:row>
      <xdr:rowOff>117021</xdr:rowOff>
    </xdr:to>
    <xdr:cxnSp macro="">
      <xdr:nvCxnSpPr>
        <xdr:cNvPr id="625" name="直線コネクタ 624">
          <a:extLst>
            <a:ext uri="{FF2B5EF4-FFF2-40B4-BE49-F238E27FC236}">
              <a16:creationId xmlns:a16="http://schemas.microsoft.com/office/drawing/2014/main" id="{5F2B6288-A385-4545-9659-590940146969}"/>
            </a:ext>
          </a:extLst>
        </xdr:cNvPr>
        <xdr:cNvCxnSpPr/>
      </xdr:nvCxnSpPr>
      <xdr:spPr>
        <a:xfrm>
          <a:off x="14592300" y="17910266"/>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33219</xdr:rowOff>
    </xdr:from>
    <xdr:ext cx="405111" cy="259045"/>
    <xdr:sp macro="" textlink="">
      <xdr:nvSpPr>
        <xdr:cNvPr id="626" name="n_1aveValue【公民館】&#10;有形固定資産減価償却率">
          <a:extLst>
            <a:ext uri="{FF2B5EF4-FFF2-40B4-BE49-F238E27FC236}">
              <a16:creationId xmlns:a16="http://schemas.microsoft.com/office/drawing/2014/main" id="{21A1933D-B179-4770-A6B5-16A119C90B85}"/>
            </a:ext>
          </a:extLst>
        </xdr:cNvPr>
        <xdr:cNvSpPr txBox="1"/>
      </xdr:nvSpPr>
      <xdr:spPr>
        <a:xfrm>
          <a:off x="15266044" y="18206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11991</xdr:rowOff>
    </xdr:from>
    <xdr:ext cx="405111" cy="259045"/>
    <xdr:sp macro="" textlink="">
      <xdr:nvSpPr>
        <xdr:cNvPr id="627" name="n_2aveValue【公民館】&#10;有形固定資産減価償却率">
          <a:extLst>
            <a:ext uri="{FF2B5EF4-FFF2-40B4-BE49-F238E27FC236}">
              <a16:creationId xmlns:a16="http://schemas.microsoft.com/office/drawing/2014/main" id="{41C08886-74B7-44F9-9D58-2D6AC76629AF}"/>
            </a:ext>
          </a:extLst>
        </xdr:cNvPr>
        <xdr:cNvSpPr txBox="1"/>
      </xdr:nvSpPr>
      <xdr:spPr>
        <a:xfrm>
          <a:off x="14389744" y="18185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14532</xdr:rowOff>
    </xdr:from>
    <xdr:ext cx="405111" cy="259045"/>
    <xdr:sp macro="" textlink="">
      <xdr:nvSpPr>
        <xdr:cNvPr id="628" name="n_3aveValue【公民館】&#10;有形固定資産減価償却率">
          <a:extLst>
            <a:ext uri="{FF2B5EF4-FFF2-40B4-BE49-F238E27FC236}">
              <a16:creationId xmlns:a16="http://schemas.microsoft.com/office/drawing/2014/main" id="{1BC974DC-58E3-4121-896D-597D28AEB4BE}"/>
            </a:ext>
          </a:extLst>
        </xdr:cNvPr>
        <xdr:cNvSpPr txBox="1"/>
      </xdr:nvSpPr>
      <xdr:spPr>
        <a:xfrm>
          <a:off x="13500744" y="17845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39025</xdr:rowOff>
    </xdr:from>
    <xdr:ext cx="405111" cy="259045"/>
    <xdr:sp macro="" textlink="">
      <xdr:nvSpPr>
        <xdr:cNvPr id="629" name="n_4aveValue【公民館】&#10;有形固定資産減価償却率">
          <a:extLst>
            <a:ext uri="{FF2B5EF4-FFF2-40B4-BE49-F238E27FC236}">
              <a16:creationId xmlns:a16="http://schemas.microsoft.com/office/drawing/2014/main" id="{88979C95-9D69-4431-8181-9B9B0BA3BECF}"/>
            </a:ext>
          </a:extLst>
        </xdr:cNvPr>
        <xdr:cNvSpPr txBox="1"/>
      </xdr:nvSpPr>
      <xdr:spPr>
        <a:xfrm>
          <a:off x="12611744" y="17869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12898</xdr:rowOff>
    </xdr:from>
    <xdr:ext cx="405111" cy="259045"/>
    <xdr:sp macro="" textlink="">
      <xdr:nvSpPr>
        <xdr:cNvPr id="630" name="n_1mainValue【公民館】&#10;有形固定資産減価償却率">
          <a:extLst>
            <a:ext uri="{FF2B5EF4-FFF2-40B4-BE49-F238E27FC236}">
              <a16:creationId xmlns:a16="http://schemas.microsoft.com/office/drawing/2014/main" id="{7834DE2F-92B7-43B5-A9A6-5C72CA08446F}"/>
            </a:ext>
          </a:extLst>
        </xdr:cNvPr>
        <xdr:cNvSpPr txBox="1"/>
      </xdr:nvSpPr>
      <xdr:spPr>
        <a:xfrm>
          <a:off x="15266044" y="176722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146793</xdr:rowOff>
    </xdr:from>
    <xdr:ext cx="405111" cy="259045"/>
    <xdr:sp macro="" textlink="">
      <xdr:nvSpPr>
        <xdr:cNvPr id="631" name="n_2mainValue【公民館】&#10;有形固定資産減価償却率">
          <a:extLst>
            <a:ext uri="{FF2B5EF4-FFF2-40B4-BE49-F238E27FC236}">
              <a16:creationId xmlns:a16="http://schemas.microsoft.com/office/drawing/2014/main" id="{D17A2035-92B6-4960-9113-554739AF4FE4}"/>
            </a:ext>
          </a:extLst>
        </xdr:cNvPr>
        <xdr:cNvSpPr txBox="1"/>
      </xdr:nvSpPr>
      <xdr:spPr>
        <a:xfrm>
          <a:off x="14389744" y="17634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32" name="正方形/長方形 631">
          <a:extLst>
            <a:ext uri="{FF2B5EF4-FFF2-40B4-BE49-F238E27FC236}">
              <a16:creationId xmlns:a16="http://schemas.microsoft.com/office/drawing/2014/main" id="{5718DE98-0168-456E-8779-3D31E4967257}"/>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33" name="正方形/長方形 632">
          <a:extLst>
            <a:ext uri="{FF2B5EF4-FFF2-40B4-BE49-F238E27FC236}">
              <a16:creationId xmlns:a16="http://schemas.microsoft.com/office/drawing/2014/main" id="{4D32D788-A236-4EDE-8D20-7741EC0E91F1}"/>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34" name="正方形/長方形 633">
          <a:extLst>
            <a:ext uri="{FF2B5EF4-FFF2-40B4-BE49-F238E27FC236}">
              <a16:creationId xmlns:a16="http://schemas.microsoft.com/office/drawing/2014/main" id="{E3778119-64F7-455B-8699-08CAAC5323A4}"/>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35" name="正方形/長方形 634">
          <a:extLst>
            <a:ext uri="{FF2B5EF4-FFF2-40B4-BE49-F238E27FC236}">
              <a16:creationId xmlns:a16="http://schemas.microsoft.com/office/drawing/2014/main" id="{1D9DA0B7-FFA1-406E-85A2-1DFF192B90F2}"/>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36" name="正方形/長方形 635">
          <a:extLst>
            <a:ext uri="{FF2B5EF4-FFF2-40B4-BE49-F238E27FC236}">
              <a16:creationId xmlns:a16="http://schemas.microsoft.com/office/drawing/2014/main" id="{923B813B-9075-4952-9EC2-15CDB6CEC497}"/>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37" name="正方形/長方形 636">
          <a:extLst>
            <a:ext uri="{FF2B5EF4-FFF2-40B4-BE49-F238E27FC236}">
              <a16:creationId xmlns:a16="http://schemas.microsoft.com/office/drawing/2014/main" id="{D917CF3F-9EA3-42E5-8C0D-96FD3D8FB2F5}"/>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38" name="正方形/長方形 637">
          <a:extLst>
            <a:ext uri="{FF2B5EF4-FFF2-40B4-BE49-F238E27FC236}">
              <a16:creationId xmlns:a16="http://schemas.microsoft.com/office/drawing/2014/main" id="{4C77F3D3-1BB5-4E2C-9E7F-57119D453197}"/>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39" name="正方形/長方形 638">
          <a:extLst>
            <a:ext uri="{FF2B5EF4-FFF2-40B4-BE49-F238E27FC236}">
              <a16:creationId xmlns:a16="http://schemas.microsoft.com/office/drawing/2014/main" id="{7891E506-45D1-44B4-BC81-A60FAC60B2EF}"/>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40" name="テキスト ボックス 639">
          <a:extLst>
            <a:ext uri="{FF2B5EF4-FFF2-40B4-BE49-F238E27FC236}">
              <a16:creationId xmlns:a16="http://schemas.microsoft.com/office/drawing/2014/main" id="{AF65FC03-273F-4263-B155-46A24B299DFB}"/>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41" name="直線コネクタ 640">
          <a:extLst>
            <a:ext uri="{FF2B5EF4-FFF2-40B4-BE49-F238E27FC236}">
              <a16:creationId xmlns:a16="http://schemas.microsoft.com/office/drawing/2014/main" id="{1A23BA7D-6EAE-4EF2-8475-CA5778116B0D}"/>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642" name="直線コネクタ 641">
          <a:extLst>
            <a:ext uri="{FF2B5EF4-FFF2-40B4-BE49-F238E27FC236}">
              <a16:creationId xmlns:a16="http://schemas.microsoft.com/office/drawing/2014/main" id="{2C63488B-C7EF-451C-AB19-73CEFD97B0D7}"/>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643" name="テキスト ボックス 642">
          <a:extLst>
            <a:ext uri="{FF2B5EF4-FFF2-40B4-BE49-F238E27FC236}">
              <a16:creationId xmlns:a16="http://schemas.microsoft.com/office/drawing/2014/main" id="{3446CC3D-D977-4236-AFDA-2DD1AB7EB5E5}"/>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644" name="直線コネクタ 643">
          <a:extLst>
            <a:ext uri="{FF2B5EF4-FFF2-40B4-BE49-F238E27FC236}">
              <a16:creationId xmlns:a16="http://schemas.microsoft.com/office/drawing/2014/main" id="{8FA7B779-BDB8-4B1F-B2D9-39DB013D346C}"/>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645" name="テキスト ボックス 644">
          <a:extLst>
            <a:ext uri="{FF2B5EF4-FFF2-40B4-BE49-F238E27FC236}">
              <a16:creationId xmlns:a16="http://schemas.microsoft.com/office/drawing/2014/main" id="{3DE37126-46A6-4CCF-A8AE-7ED3A0C5FB61}"/>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46" name="直線コネクタ 645">
          <a:extLst>
            <a:ext uri="{FF2B5EF4-FFF2-40B4-BE49-F238E27FC236}">
              <a16:creationId xmlns:a16="http://schemas.microsoft.com/office/drawing/2014/main" id="{6B1CEA2E-F0B7-4D15-AA7C-4749D0A14E3B}"/>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103</xdr:row>
      <xdr:rowOff>105427</xdr:rowOff>
    </xdr:from>
    <xdr:ext cx="531299" cy="259045"/>
    <xdr:sp macro="" textlink="">
      <xdr:nvSpPr>
        <xdr:cNvPr id="647" name="テキスト ボックス 646">
          <a:extLst>
            <a:ext uri="{FF2B5EF4-FFF2-40B4-BE49-F238E27FC236}">
              <a16:creationId xmlns:a16="http://schemas.microsoft.com/office/drawing/2014/main" id="{757FA6FB-F12D-4606-BF4C-1FB050977F53}"/>
            </a:ext>
          </a:extLst>
        </xdr:cNvPr>
        <xdr:cNvSpPr txBox="1"/>
      </xdr:nvSpPr>
      <xdr:spPr>
        <a:xfrm>
          <a:off x="17756701" y="177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648" name="直線コネクタ 647">
          <a:extLst>
            <a:ext uri="{FF2B5EF4-FFF2-40B4-BE49-F238E27FC236}">
              <a16:creationId xmlns:a16="http://schemas.microsoft.com/office/drawing/2014/main" id="{4CF30F4F-3680-4D8A-8878-D904DCCF6BEF}"/>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101</xdr:row>
      <xdr:rowOff>67327</xdr:rowOff>
    </xdr:from>
    <xdr:ext cx="531299" cy="259045"/>
    <xdr:sp macro="" textlink="">
      <xdr:nvSpPr>
        <xdr:cNvPr id="649" name="テキスト ボックス 648">
          <a:extLst>
            <a:ext uri="{FF2B5EF4-FFF2-40B4-BE49-F238E27FC236}">
              <a16:creationId xmlns:a16="http://schemas.microsoft.com/office/drawing/2014/main" id="{0CC8AF86-4986-42FB-B07E-5B28D2741374}"/>
            </a:ext>
          </a:extLst>
        </xdr:cNvPr>
        <xdr:cNvSpPr txBox="1"/>
      </xdr:nvSpPr>
      <xdr:spPr>
        <a:xfrm>
          <a:off x="17756701" y="173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650" name="直線コネクタ 649">
          <a:extLst>
            <a:ext uri="{FF2B5EF4-FFF2-40B4-BE49-F238E27FC236}">
              <a16:creationId xmlns:a16="http://schemas.microsoft.com/office/drawing/2014/main" id="{F55E2E6F-D8B7-4F32-BE34-30F836B2B646}"/>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651" name="テキスト ボックス 650">
          <a:extLst>
            <a:ext uri="{FF2B5EF4-FFF2-40B4-BE49-F238E27FC236}">
              <a16:creationId xmlns:a16="http://schemas.microsoft.com/office/drawing/2014/main" id="{E3B5B673-8E85-4A79-873D-6BEDE9DD6078}"/>
            </a:ext>
          </a:extLst>
        </xdr:cNvPr>
        <xdr:cNvSpPr txBox="1"/>
      </xdr:nvSpPr>
      <xdr:spPr>
        <a:xfrm>
          <a:off x="17756701" y="1700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52" name="直線コネクタ 651">
          <a:extLst>
            <a:ext uri="{FF2B5EF4-FFF2-40B4-BE49-F238E27FC236}">
              <a16:creationId xmlns:a16="http://schemas.microsoft.com/office/drawing/2014/main" id="{F544FA80-768C-4026-BDD6-CE0E52B31689}"/>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653" name="テキスト ボックス 652">
          <a:extLst>
            <a:ext uri="{FF2B5EF4-FFF2-40B4-BE49-F238E27FC236}">
              <a16:creationId xmlns:a16="http://schemas.microsoft.com/office/drawing/2014/main" id="{6AD9CAFA-DEBD-408E-A110-46BAE800B694}"/>
            </a:ext>
          </a:extLst>
        </xdr:cNvPr>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54" name="【公民館】&#10;一人当たり面積グラフ枠">
          <a:extLst>
            <a:ext uri="{FF2B5EF4-FFF2-40B4-BE49-F238E27FC236}">
              <a16:creationId xmlns:a16="http://schemas.microsoft.com/office/drawing/2014/main" id="{B959E963-5580-4C80-83CD-BF28E162A144}"/>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105918</xdr:rowOff>
    </xdr:from>
    <xdr:to>
      <xdr:col>116</xdr:col>
      <xdr:colOff>62864</xdr:colOff>
      <xdr:row>108</xdr:row>
      <xdr:rowOff>150037</xdr:rowOff>
    </xdr:to>
    <xdr:cxnSp macro="">
      <xdr:nvCxnSpPr>
        <xdr:cNvPr id="655" name="直線コネクタ 654">
          <a:extLst>
            <a:ext uri="{FF2B5EF4-FFF2-40B4-BE49-F238E27FC236}">
              <a16:creationId xmlns:a16="http://schemas.microsoft.com/office/drawing/2014/main" id="{845B6C71-9B93-4631-BB7A-3EF7E9611E67}"/>
            </a:ext>
          </a:extLst>
        </xdr:cNvPr>
        <xdr:cNvCxnSpPr/>
      </xdr:nvCxnSpPr>
      <xdr:spPr>
        <a:xfrm flipV="1">
          <a:off x="22160864" y="17250918"/>
          <a:ext cx="0" cy="14157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153864</xdr:rowOff>
    </xdr:from>
    <xdr:ext cx="469744" cy="259045"/>
    <xdr:sp macro="" textlink="">
      <xdr:nvSpPr>
        <xdr:cNvPr id="656" name="【公民館】&#10;一人当たり面積最小値テキスト">
          <a:extLst>
            <a:ext uri="{FF2B5EF4-FFF2-40B4-BE49-F238E27FC236}">
              <a16:creationId xmlns:a16="http://schemas.microsoft.com/office/drawing/2014/main" id="{B4746E37-D202-44D6-9EB6-E18C9352733B}"/>
            </a:ext>
          </a:extLst>
        </xdr:cNvPr>
        <xdr:cNvSpPr txBox="1"/>
      </xdr:nvSpPr>
      <xdr:spPr>
        <a:xfrm>
          <a:off x="22199600" y="18670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150037</xdr:rowOff>
    </xdr:from>
    <xdr:to>
      <xdr:col>116</xdr:col>
      <xdr:colOff>152400</xdr:colOff>
      <xdr:row>108</xdr:row>
      <xdr:rowOff>150037</xdr:rowOff>
    </xdr:to>
    <xdr:cxnSp macro="">
      <xdr:nvCxnSpPr>
        <xdr:cNvPr id="657" name="直線コネクタ 656">
          <a:extLst>
            <a:ext uri="{FF2B5EF4-FFF2-40B4-BE49-F238E27FC236}">
              <a16:creationId xmlns:a16="http://schemas.microsoft.com/office/drawing/2014/main" id="{D95DFFBD-D366-4EAB-9067-3F04F06B8257}"/>
            </a:ext>
          </a:extLst>
        </xdr:cNvPr>
        <xdr:cNvCxnSpPr/>
      </xdr:nvCxnSpPr>
      <xdr:spPr>
        <a:xfrm>
          <a:off x="22072600" y="186666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52595</xdr:rowOff>
    </xdr:from>
    <xdr:ext cx="534377" cy="259045"/>
    <xdr:sp macro="" textlink="">
      <xdr:nvSpPr>
        <xdr:cNvPr id="658" name="【公民館】&#10;一人当たり面積最大値テキスト">
          <a:extLst>
            <a:ext uri="{FF2B5EF4-FFF2-40B4-BE49-F238E27FC236}">
              <a16:creationId xmlns:a16="http://schemas.microsoft.com/office/drawing/2014/main" id="{BD8D86C0-E5BD-46EF-B1AA-4D9A7571A3E2}"/>
            </a:ext>
          </a:extLst>
        </xdr:cNvPr>
        <xdr:cNvSpPr txBox="1"/>
      </xdr:nvSpPr>
      <xdr:spPr>
        <a:xfrm>
          <a:off x="22199600" y="17026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105918</xdr:rowOff>
    </xdr:from>
    <xdr:to>
      <xdr:col>116</xdr:col>
      <xdr:colOff>152400</xdr:colOff>
      <xdr:row>100</xdr:row>
      <xdr:rowOff>105918</xdr:rowOff>
    </xdr:to>
    <xdr:cxnSp macro="">
      <xdr:nvCxnSpPr>
        <xdr:cNvPr id="659" name="直線コネクタ 658">
          <a:extLst>
            <a:ext uri="{FF2B5EF4-FFF2-40B4-BE49-F238E27FC236}">
              <a16:creationId xmlns:a16="http://schemas.microsoft.com/office/drawing/2014/main" id="{105FEB60-26B4-482D-BA40-E40FF6497A4D}"/>
            </a:ext>
          </a:extLst>
        </xdr:cNvPr>
        <xdr:cNvCxnSpPr/>
      </xdr:nvCxnSpPr>
      <xdr:spPr>
        <a:xfrm>
          <a:off x="22072600" y="172509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2075</xdr:rowOff>
    </xdr:from>
    <xdr:ext cx="469744" cy="259045"/>
    <xdr:sp macro="" textlink="">
      <xdr:nvSpPr>
        <xdr:cNvPr id="660" name="【公民館】&#10;一人当たり面積平均値テキスト">
          <a:extLst>
            <a:ext uri="{FF2B5EF4-FFF2-40B4-BE49-F238E27FC236}">
              <a16:creationId xmlns:a16="http://schemas.microsoft.com/office/drawing/2014/main" id="{A04FABDC-1070-41EC-B5BC-44B30193FD29}"/>
            </a:ext>
          </a:extLst>
        </xdr:cNvPr>
        <xdr:cNvSpPr txBox="1"/>
      </xdr:nvSpPr>
      <xdr:spPr>
        <a:xfrm>
          <a:off x="22199600" y="185186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23648</xdr:rowOff>
    </xdr:from>
    <xdr:to>
      <xdr:col>116</xdr:col>
      <xdr:colOff>114300</xdr:colOff>
      <xdr:row>108</xdr:row>
      <xdr:rowOff>125248</xdr:rowOff>
    </xdr:to>
    <xdr:sp macro="" textlink="">
      <xdr:nvSpPr>
        <xdr:cNvPr id="661" name="フローチャート: 判断 660">
          <a:extLst>
            <a:ext uri="{FF2B5EF4-FFF2-40B4-BE49-F238E27FC236}">
              <a16:creationId xmlns:a16="http://schemas.microsoft.com/office/drawing/2014/main" id="{0D00A232-33AF-4C21-BE9E-1D6D7E54C865}"/>
            </a:ext>
          </a:extLst>
        </xdr:cNvPr>
        <xdr:cNvSpPr/>
      </xdr:nvSpPr>
      <xdr:spPr>
        <a:xfrm>
          <a:off x="22110700" y="1854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108</xdr:row>
      <xdr:rowOff>21132</xdr:rowOff>
    </xdr:from>
    <xdr:to>
      <xdr:col>112</xdr:col>
      <xdr:colOff>38100</xdr:colOff>
      <xdr:row>108</xdr:row>
      <xdr:rowOff>122732</xdr:rowOff>
    </xdr:to>
    <xdr:sp macro="" textlink="">
      <xdr:nvSpPr>
        <xdr:cNvPr id="662" name="フローチャート: 判断 661">
          <a:extLst>
            <a:ext uri="{FF2B5EF4-FFF2-40B4-BE49-F238E27FC236}">
              <a16:creationId xmlns:a16="http://schemas.microsoft.com/office/drawing/2014/main" id="{E875E6A2-5B56-4276-BADA-24FCBFB102C6}"/>
            </a:ext>
          </a:extLst>
        </xdr:cNvPr>
        <xdr:cNvSpPr/>
      </xdr:nvSpPr>
      <xdr:spPr>
        <a:xfrm>
          <a:off x="21272500" y="18537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108</xdr:row>
      <xdr:rowOff>24791</xdr:rowOff>
    </xdr:from>
    <xdr:to>
      <xdr:col>107</xdr:col>
      <xdr:colOff>101600</xdr:colOff>
      <xdr:row>108</xdr:row>
      <xdr:rowOff>126391</xdr:rowOff>
    </xdr:to>
    <xdr:sp macro="" textlink="">
      <xdr:nvSpPr>
        <xdr:cNvPr id="663" name="フローチャート: 判断 662">
          <a:extLst>
            <a:ext uri="{FF2B5EF4-FFF2-40B4-BE49-F238E27FC236}">
              <a16:creationId xmlns:a16="http://schemas.microsoft.com/office/drawing/2014/main" id="{A94B7929-B0CE-49FD-997C-66A53C916D16}"/>
            </a:ext>
          </a:extLst>
        </xdr:cNvPr>
        <xdr:cNvSpPr/>
      </xdr:nvSpPr>
      <xdr:spPr>
        <a:xfrm>
          <a:off x="20383500" y="18541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108</xdr:row>
      <xdr:rowOff>30048</xdr:rowOff>
    </xdr:from>
    <xdr:to>
      <xdr:col>102</xdr:col>
      <xdr:colOff>165100</xdr:colOff>
      <xdr:row>108</xdr:row>
      <xdr:rowOff>131648</xdr:rowOff>
    </xdr:to>
    <xdr:sp macro="" textlink="">
      <xdr:nvSpPr>
        <xdr:cNvPr id="664" name="フローチャート: 判断 663">
          <a:extLst>
            <a:ext uri="{FF2B5EF4-FFF2-40B4-BE49-F238E27FC236}">
              <a16:creationId xmlns:a16="http://schemas.microsoft.com/office/drawing/2014/main" id="{D663EB27-57E8-47ED-B923-EB2B1732625F}"/>
            </a:ext>
          </a:extLst>
        </xdr:cNvPr>
        <xdr:cNvSpPr/>
      </xdr:nvSpPr>
      <xdr:spPr>
        <a:xfrm>
          <a:off x="19494500" y="18546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27381</xdr:rowOff>
    </xdr:from>
    <xdr:to>
      <xdr:col>98</xdr:col>
      <xdr:colOff>38100</xdr:colOff>
      <xdr:row>108</xdr:row>
      <xdr:rowOff>128981</xdr:rowOff>
    </xdr:to>
    <xdr:sp macro="" textlink="">
      <xdr:nvSpPr>
        <xdr:cNvPr id="665" name="フローチャート: 判断 664">
          <a:extLst>
            <a:ext uri="{FF2B5EF4-FFF2-40B4-BE49-F238E27FC236}">
              <a16:creationId xmlns:a16="http://schemas.microsoft.com/office/drawing/2014/main" id="{D8766B42-5F0F-447A-B44D-554FD3C47DB2}"/>
            </a:ext>
          </a:extLst>
        </xdr:cNvPr>
        <xdr:cNvSpPr/>
      </xdr:nvSpPr>
      <xdr:spPr>
        <a:xfrm>
          <a:off x="18605500" y="18543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66" name="テキスト ボックス 665">
          <a:extLst>
            <a:ext uri="{FF2B5EF4-FFF2-40B4-BE49-F238E27FC236}">
              <a16:creationId xmlns:a16="http://schemas.microsoft.com/office/drawing/2014/main" id="{3FDA1D35-9F35-407E-A813-0E1F92E11B95}"/>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67" name="テキスト ボックス 666">
          <a:extLst>
            <a:ext uri="{FF2B5EF4-FFF2-40B4-BE49-F238E27FC236}">
              <a16:creationId xmlns:a16="http://schemas.microsoft.com/office/drawing/2014/main" id="{189E83A6-A2AC-4F71-9ED2-847788C1F022}"/>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68" name="テキスト ボックス 667">
          <a:extLst>
            <a:ext uri="{FF2B5EF4-FFF2-40B4-BE49-F238E27FC236}">
              <a16:creationId xmlns:a16="http://schemas.microsoft.com/office/drawing/2014/main" id="{908677A1-03FA-42FA-8CC8-C9D33C51B3C9}"/>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69" name="テキスト ボックス 668">
          <a:extLst>
            <a:ext uri="{FF2B5EF4-FFF2-40B4-BE49-F238E27FC236}">
              <a16:creationId xmlns:a16="http://schemas.microsoft.com/office/drawing/2014/main" id="{D61ADD45-7F7C-47B3-81C5-1F2FC9B88915}"/>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70" name="テキスト ボックス 669">
          <a:extLst>
            <a:ext uri="{FF2B5EF4-FFF2-40B4-BE49-F238E27FC236}">
              <a16:creationId xmlns:a16="http://schemas.microsoft.com/office/drawing/2014/main" id="{A1511618-2DC3-4BFD-A2C7-C38A0206C452}"/>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128575</xdr:rowOff>
    </xdr:from>
    <xdr:to>
      <xdr:col>116</xdr:col>
      <xdr:colOff>114300</xdr:colOff>
      <xdr:row>108</xdr:row>
      <xdr:rowOff>58725</xdr:rowOff>
    </xdr:to>
    <xdr:sp macro="" textlink="">
      <xdr:nvSpPr>
        <xdr:cNvPr id="671" name="楕円 670">
          <a:extLst>
            <a:ext uri="{FF2B5EF4-FFF2-40B4-BE49-F238E27FC236}">
              <a16:creationId xmlns:a16="http://schemas.microsoft.com/office/drawing/2014/main" id="{976D86CC-2B30-4C9F-A1FF-1F5252D1134E}"/>
            </a:ext>
          </a:extLst>
        </xdr:cNvPr>
        <xdr:cNvSpPr/>
      </xdr:nvSpPr>
      <xdr:spPr>
        <a:xfrm>
          <a:off x="22110700" y="18473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151452</xdr:rowOff>
    </xdr:from>
    <xdr:ext cx="469744" cy="259045"/>
    <xdr:sp macro="" textlink="">
      <xdr:nvSpPr>
        <xdr:cNvPr id="672" name="【公民館】&#10;一人当たり面積該当値テキスト">
          <a:extLst>
            <a:ext uri="{FF2B5EF4-FFF2-40B4-BE49-F238E27FC236}">
              <a16:creationId xmlns:a16="http://schemas.microsoft.com/office/drawing/2014/main" id="{E5C9BE2C-7F47-445C-9958-D6E2EA03111E}"/>
            </a:ext>
          </a:extLst>
        </xdr:cNvPr>
        <xdr:cNvSpPr txBox="1"/>
      </xdr:nvSpPr>
      <xdr:spPr>
        <a:xfrm>
          <a:off x="22199600" y="18325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131394</xdr:rowOff>
    </xdr:from>
    <xdr:to>
      <xdr:col>112</xdr:col>
      <xdr:colOff>38100</xdr:colOff>
      <xdr:row>108</xdr:row>
      <xdr:rowOff>61544</xdr:rowOff>
    </xdr:to>
    <xdr:sp macro="" textlink="">
      <xdr:nvSpPr>
        <xdr:cNvPr id="673" name="楕円 672">
          <a:extLst>
            <a:ext uri="{FF2B5EF4-FFF2-40B4-BE49-F238E27FC236}">
              <a16:creationId xmlns:a16="http://schemas.microsoft.com/office/drawing/2014/main" id="{5798D243-39DA-4490-B10C-E1F729F43ECD}"/>
            </a:ext>
          </a:extLst>
        </xdr:cNvPr>
        <xdr:cNvSpPr/>
      </xdr:nvSpPr>
      <xdr:spPr>
        <a:xfrm>
          <a:off x="21272500" y="18476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7925</xdr:rowOff>
    </xdr:from>
    <xdr:to>
      <xdr:col>116</xdr:col>
      <xdr:colOff>63500</xdr:colOff>
      <xdr:row>108</xdr:row>
      <xdr:rowOff>10744</xdr:rowOff>
    </xdr:to>
    <xdr:cxnSp macro="">
      <xdr:nvCxnSpPr>
        <xdr:cNvPr id="674" name="直線コネクタ 673">
          <a:extLst>
            <a:ext uri="{FF2B5EF4-FFF2-40B4-BE49-F238E27FC236}">
              <a16:creationId xmlns:a16="http://schemas.microsoft.com/office/drawing/2014/main" id="{9B92D043-F755-455F-904E-E07A4DBECE44}"/>
            </a:ext>
          </a:extLst>
        </xdr:cNvPr>
        <xdr:cNvCxnSpPr/>
      </xdr:nvCxnSpPr>
      <xdr:spPr>
        <a:xfrm flipV="1">
          <a:off x="21323300" y="18524525"/>
          <a:ext cx="838200" cy="2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135432</xdr:rowOff>
    </xdr:from>
    <xdr:to>
      <xdr:col>107</xdr:col>
      <xdr:colOff>101600</xdr:colOff>
      <xdr:row>108</xdr:row>
      <xdr:rowOff>65582</xdr:rowOff>
    </xdr:to>
    <xdr:sp macro="" textlink="">
      <xdr:nvSpPr>
        <xdr:cNvPr id="675" name="楕円 674">
          <a:extLst>
            <a:ext uri="{FF2B5EF4-FFF2-40B4-BE49-F238E27FC236}">
              <a16:creationId xmlns:a16="http://schemas.microsoft.com/office/drawing/2014/main" id="{415227EE-B229-4C1E-BB3E-703194071360}"/>
            </a:ext>
          </a:extLst>
        </xdr:cNvPr>
        <xdr:cNvSpPr/>
      </xdr:nvSpPr>
      <xdr:spPr>
        <a:xfrm>
          <a:off x="20383500" y="18480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10744</xdr:rowOff>
    </xdr:from>
    <xdr:to>
      <xdr:col>111</xdr:col>
      <xdr:colOff>177800</xdr:colOff>
      <xdr:row>108</xdr:row>
      <xdr:rowOff>14782</xdr:rowOff>
    </xdr:to>
    <xdr:cxnSp macro="">
      <xdr:nvCxnSpPr>
        <xdr:cNvPr id="676" name="直線コネクタ 675">
          <a:extLst>
            <a:ext uri="{FF2B5EF4-FFF2-40B4-BE49-F238E27FC236}">
              <a16:creationId xmlns:a16="http://schemas.microsoft.com/office/drawing/2014/main" id="{484B049F-420F-455C-ABA9-B2997678385E}"/>
            </a:ext>
          </a:extLst>
        </xdr:cNvPr>
        <xdr:cNvCxnSpPr/>
      </xdr:nvCxnSpPr>
      <xdr:spPr>
        <a:xfrm flipV="1">
          <a:off x="20434300" y="18527344"/>
          <a:ext cx="889000" cy="4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108</xdr:row>
      <xdr:rowOff>113859</xdr:rowOff>
    </xdr:from>
    <xdr:ext cx="469744" cy="259045"/>
    <xdr:sp macro="" textlink="">
      <xdr:nvSpPr>
        <xdr:cNvPr id="677" name="n_1aveValue【公民館】&#10;一人当たり面積">
          <a:extLst>
            <a:ext uri="{FF2B5EF4-FFF2-40B4-BE49-F238E27FC236}">
              <a16:creationId xmlns:a16="http://schemas.microsoft.com/office/drawing/2014/main" id="{9E398FD1-7AC8-4510-BE82-EB5E22C6AB08}"/>
            </a:ext>
          </a:extLst>
        </xdr:cNvPr>
        <xdr:cNvSpPr txBox="1"/>
      </xdr:nvSpPr>
      <xdr:spPr>
        <a:xfrm>
          <a:off x="21075727" y="18630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117518</xdr:rowOff>
    </xdr:from>
    <xdr:ext cx="469744" cy="259045"/>
    <xdr:sp macro="" textlink="">
      <xdr:nvSpPr>
        <xdr:cNvPr id="678" name="n_2aveValue【公民館】&#10;一人当たり面積">
          <a:extLst>
            <a:ext uri="{FF2B5EF4-FFF2-40B4-BE49-F238E27FC236}">
              <a16:creationId xmlns:a16="http://schemas.microsoft.com/office/drawing/2014/main" id="{5E35D040-33F8-4D81-AB85-4E9016F3078B}"/>
            </a:ext>
          </a:extLst>
        </xdr:cNvPr>
        <xdr:cNvSpPr txBox="1"/>
      </xdr:nvSpPr>
      <xdr:spPr>
        <a:xfrm>
          <a:off x="20199427" y="18634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148175</xdr:rowOff>
    </xdr:from>
    <xdr:ext cx="469744" cy="259045"/>
    <xdr:sp macro="" textlink="">
      <xdr:nvSpPr>
        <xdr:cNvPr id="679" name="n_3aveValue【公民館】&#10;一人当たり面積">
          <a:extLst>
            <a:ext uri="{FF2B5EF4-FFF2-40B4-BE49-F238E27FC236}">
              <a16:creationId xmlns:a16="http://schemas.microsoft.com/office/drawing/2014/main" id="{8DC2E731-983B-4187-A42C-44E1D334228A}"/>
            </a:ext>
          </a:extLst>
        </xdr:cNvPr>
        <xdr:cNvSpPr txBox="1"/>
      </xdr:nvSpPr>
      <xdr:spPr>
        <a:xfrm>
          <a:off x="19310427" y="18321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145508</xdr:rowOff>
    </xdr:from>
    <xdr:ext cx="469744" cy="259045"/>
    <xdr:sp macro="" textlink="">
      <xdr:nvSpPr>
        <xdr:cNvPr id="680" name="n_4aveValue【公民館】&#10;一人当たり面積">
          <a:extLst>
            <a:ext uri="{FF2B5EF4-FFF2-40B4-BE49-F238E27FC236}">
              <a16:creationId xmlns:a16="http://schemas.microsoft.com/office/drawing/2014/main" id="{8007108F-F36A-454A-BDF5-D6D7715CAACA}"/>
            </a:ext>
          </a:extLst>
        </xdr:cNvPr>
        <xdr:cNvSpPr txBox="1"/>
      </xdr:nvSpPr>
      <xdr:spPr>
        <a:xfrm>
          <a:off x="18421427" y="18319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78071</xdr:rowOff>
    </xdr:from>
    <xdr:ext cx="469744" cy="259045"/>
    <xdr:sp macro="" textlink="">
      <xdr:nvSpPr>
        <xdr:cNvPr id="681" name="n_1mainValue【公民館】&#10;一人当たり面積">
          <a:extLst>
            <a:ext uri="{FF2B5EF4-FFF2-40B4-BE49-F238E27FC236}">
              <a16:creationId xmlns:a16="http://schemas.microsoft.com/office/drawing/2014/main" id="{99AE8CD0-257E-4D60-8E1A-380E234164EF}"/>
            </a:ext>
          </a:extLst>
        </xdr:cNvPr>
        <xdr:cNvSpPr txBox="1"/>
      </xdr:nvSpPr>
      <xdr:spPr>
        <a:xfrm>
          <a:off x="21075727" y="18251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82109</xdr:rowOff>
    </xdr:from>
    <xdr:ext cx="469744" cy="259045"/>
    <xdr:sp macro="" textlink="">
      <xdr:nvSpPr>
        <xdr:cNvPr id="682" name="n_2mainValue【公民館】&#10;一人当たり面積">
          <a:extLst>
            <a:ext uri="{FF2B5EF4-FFF2-40B4-BE49-F238E27FC236}">
              <a16:creationId xmlns:a16="http://schemas.microsoft.com/office/drawing/2014/main" id="{261CC0F4-7B58-4AD0-982A-730A3AB70506}"/>
            </a:ext>
          </a:extLst>
        </xdr:cNvPr>
        <xdr:cNvSpPr txBox="1"/>
      </xdr:nvSpPr>
      <xdr:spPr>
        <a:xfrm>
          <a:off x="20199427" y="18255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83" name="正方形/長方形 682">
          <a:extLst>
            <a:ext uri="{FF2B5EF4-FFF2-40B4-BE49-F238E27FC236}">
              <a16:creationId xmlns:a16="http://schemas.microsoft.com/office/drawing/2014/main" id="{5D515501-0D14-4B93-B6B4-4F34EBC62DB5}"/>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84" name="正方形/長方形 683">
          <a:extLst>
            <a:ext uri="{FF2B5EF4-FFF2-40B4-BE49-F238E27FC236}">
              <a16:creationId xmlns:a16="http://schemas.microsoft.com/office/drawing/2014/main" id="{5800A26F-0432-4C94-845A-71A694B3B71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85" name="テキスト ボックス 684">
          <a:extLst>
            <a:ext uri="{FF2B5EF4-FFF2-40B4-BE49-F238E27FC236}">
              <a16:creationId xmlns:a16="http://schemas.microsoft.com/office/drawing/2014/main" id="{5703B90E-387E-49B2-8641-E19FD7421CC1}"/>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道路については、利尻富士町面積</a:t>
          </a:r>
          <a:r>
            <a:rPr kumimoji="1" lang="en-US" altLang="ja-JP" sz="1100">
              <a:solidFill>
                <a:schemeClr val="dk1"/>
              </a:solidFill>
              <a:effectLst/>
              <a:latin typeface="+mn-lt"/>
              <a:ea typeface="+mn-ea"/>
              <a:cs typeface="+mn-cs"/>
            </a:rPr>
            <a:t>105.6</a:t>
          </a:r>
          <a:r>
            <a:rPr kumimoji="1" lang="ja-JP" altLang="ja-JP" sz="1100">
              <a:solidFill>
                <a:schemeClr val="dk1"/>
              </a:solidFill>
              <a:effectLst/>
              <a:latin typeface="+mn-lt"/>
              <a:ea typeface="+mn-ea"/>
              <a:cs typeface="+mn-cs"/>
            </a:rPr>
            <a:t>ｋｍ</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であり全国平均よりも１人あたりの延長は半分となっている。公営住宅の１人あたりの面積は、類似団体平均の倍になっており民間の賃貸住宅が少なく、町営住宅が多い状況となっている。有形固定資産減価償却率については、全国平均、類似団体とほぼ同じ水準であり</a:t>
          </a:r>
          <a:r>
            <a:rPr lang="ja-JP" altLang="ja-JP" sz="1100" b="0" i="0" baseline="0">
              <a:solidFill>
                <a:schemeClr val="dk1"/>
              </a:solidFill>
              <a:effectLst/>
              <a:latin typeface="+mn-lt"/>
              <a:ea typeface="+mn-ea"/>
              <a:cs typeface="+mn-cs"/>
            </a:rPr>
            <a:t>長期修繕計画（個別改善長寿命化計画）に基づいて適切に毎年修繕を行っているため、使用する上での問題はない。学校施設は、</a:t>
          </a:r>
          <a:r>
            <a:rPr kumimoji="1" lang="ja-JP" altLang="ja-JP" sz="1100">
              <a:solidFill>
                <a:schemeClr val="dk1"/>
              </a:solidFill>
              <a:effectLst/>
              <a:latin typeface="+mn-lt"/>
              <a:ea typeface="+mn-ea"/>
              <a:cs typeface="+mn-cs"/>
            </a:rPr>
            <a:t>有形固定資産減価償却率は</a:t>
          </a:r>
          <a:r>
            <a:rPr lang="ja-JP" altLang="ja-JP" sz="1100" b="0" i="0" baseline="0">
              <a:solidFill>
                <a:schemeClr val="dk1"/>
              </a:solidFill>
              <a:effectLst/>
              <a:latin typeface="+mn-lt"/>
              <a:ea typeface="+mn-ea"/>
              <a:cs typeface="+mn-cs"/>
            </a:rPr>
            <a:t>類似団体より若干低い数値となっている、学校施設についてはＨ</a:t>
          </a:r>
          <a:r>
            <a:rPr lang="en-US" altLang="ja-JP" sz="1100" b="0" i="0" baseline="0">
              <a:solidFill>
                <a:schemeClr val="dk1"/>
              </a:solidFill>
              <a:effectLst/>
              <a:latin typeface="+mn-lt"/>
              <a:ea typeface="+mn-ea"/>
              <a:cs typeface="+mn-cs"/>
            </a:rPr>
            <a:t>27</a:t>
          </a:r>
          <a:r>
            <a:rPr lang="ja-JP" altLang="ja-JP" sz="1100" b="0" i="0" baseline="0">
              <a:solidFill>
                <a:schemeClr val="dk1"/>
              </a:solidFill>
              <a:effectLst/>
              <a:latin typeface="+mn-lt"/>
              <a:ea typeface="+mn-ea"/>
              <a:cs typeface="+mn-cs"/>
            </a:rPr>
            <a:t>～Ｈ</a:t>
          </a:r>
          <a:r>
            <a:rPr lang="en-US" altLang="ja-JP" sz="1100" b="0" i="0" baseline="0">
              <a:solidFill>
                <a:schemeClr val="dk1"/>
              </a:solidFill>
              <a:effectLst/>
              <a:latin typeface="+mn-lt"/>
              <a:ea typeface="+mn-ea"/>
              <a:cs typeface="+mn-cs"/>
            </a:rPr>
            <a:t>29</a:t>
          </a:r>
          <a:r>
            <a:rPr lang="ja-JP" altLang="ja-JP" sz="1100" b="0" i="0" baseline="0">
              <a:solidFill>
                <a:schemeClr val="dk1"/>
              </a:solidFill>
              <a:effectLst/>
              <a:latin typeface="+mn-lt"/>
              <a:ea typeface="+mn-ea"/>
              <a:cs typeface="+mn-cs"/>
            </a:rPr>
            <a:t>において小中併置校建替があったため。どの施設においても維持管理にかかる経費の増加に留意しつつ、引き続き、インフラ施設、子育て環境の整備に積極的に取り組んでいく。</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7312332-B1BD-4CAE-B2D7-7AD70ED37EC4}"/>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906B21D-E0CD-4447-87C9-B49D128B70FD}"/>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55D03C2-63A8-457B-9A12-5EC49E06591C}"/>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8D2BFA6-4398-4D9F-A99A-88DF8E3D925B}"/>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北海道利尻富士町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D5EDD54-5098-487D-B502-3D4AE5EA3546}"/>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E547AFE-0D8D-4761-905F-1BED66F71F2C}"/>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25ED9A8-3D74-432D-9DF6-29AB55C018A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88B1226-4338-4C2A-B246-C7A5C556724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80D3783-7429-4923-9806-5CEFB1B7D846}"/>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4F31A53-96A0-47A1-A16C-F2F4529696C7}"/>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2,151
2,142
105.62
6,311,286
6,185,515
125,771
2,484,986
5,746,648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A662799-4251-4AFE-A72F-A8CAD0485E0E}"/>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EEDFFA2-1378-4DA5-850A-019E20601FB9}"/>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80DFA70-CA19-4135-ADA2-41FF8F722B9E}"/>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99A805C-EEF3-41F7-9835-AE06B1CC5CA8}"/>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A925493-03CB-4007-9DC6-0A955854CEBF}"/>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CB8B3830-8532-4F71-9521-CBCFABC9FC6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277C12AB-CFC6-4180-8842-593FD9ED6BEA}"/>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080B78D-C347-45FE-A071-53789BF5EEE6}"/>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5F69540-1ED6-4754-BE2F-F0298FEBC87F}"/>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9CC4D96-22E0-4432-AB8F-1EE4AE668BBA}"/>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8ABDE65-6CC7-4ED0-9FC1-C81BAC18AB35}"/>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639E571-E20B-43F5-9BD7-B67ED0D8D657}"/>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CEDF611-909D-4A2D-A2D3-6B18629C0E29}"/>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182403D-65A6-4117-9F11-899147FB71AD}"/>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8D6C062-FA7A-4142-BA57-5F9C04CD69D5}"/>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42FAB71-F783-4066-9893-8A3206CF126C}"/>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DC78C56-E61F-429C-9A56-D83104100D6A}"/>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7EA7E88-1A1F-4D6C-80D6-ED4B0EF03D18}"/>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B354056-5D4E-48B0-ADF0-8EA90B01F4BC}"/>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43D45EC-49CB-4502-A819-6FFC858B82F1}"/>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090DC22-892D-4CF9-A69B-8D8011ADCEA9}"/>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4167487-C4D1-4618-BFFE-7B2E387B34DA}"/>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DA14023-60EC-4C95-83B3-EC449FF55BFD}"/>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9F09BBB-10C6-4C3C-9C04-19A0FF4BB2BE}"/>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C023612-FA06-4D70-9D20-05E6B8407F9E}"/>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C98388A-CD84-4E76-979B-6547BF76ACD2}"/>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317EA87-AF38-4D24-AEB8-029A14785CC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AECB36A-658E-46F4-8FC0-14EE5B598D29}"/>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46A7980-F694-48E2-9A94-0492779A99D0}"/>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B72CE202-79DA-41D8-9261-9986B9EE87C5}"/>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D69A4E0D-DCA0-4CBC-A6E1-95F28ABA6BF5}"/>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E6F0B256-26AB-4F76-8890-FCFAA1CF7D61}"/>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536A5777-982D-46D2-B143-275F30B1CE08}"/>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AA238EED-EDB1-4552-9A07-EEF85A8A5704}"/>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142E8F66-9ED5-443D-A8D2-1E161EEDC39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3E8E2F84-37DF-4D1F-92A5-7536A266A72E}"/>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2DA0EA08-965C-4723-B25A-52E187C66CEE}"/>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1894A90C-D61D-4876-A875-6A90AB1C4E4F}"/>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DAB9F99C-5394-41EB-9F06-95CCD1888FA5}"/>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5649E58E-13EF-46B5-8098-85DCE943CC55}"/>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C1B6580C-97E9-4907-80B1-C91C707C1BBF}"/>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CC515D8E-40DD-4447-B2E1-B1F2A82C62C4}"/>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440F2542-EA0B-4E34-A208-43B4050F2086}"/>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01FDD020-315E-44DE-ACF5-D528FEC4FB9F}"/>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928553ED-FED1-49B3-A508-6C64F92E22D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BCB9BEE5-D0F0-4242-A699-5A6907DBD74D}"/>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AB4E1CEB-6DB8-4A97-851A-AF6CEE046F9A}"/>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F1432727-EDFE-4BFC-A0D6-F8A1BFB4DF6A}"/>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D54907A1-5015-4ADB-A7CE-60FB711684B7}"/>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4F745680-BDC3-473B-982D-4F601BE7D545}"/>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6ABE8E31-6F44-4984-9A8A-0CCD465170A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20DA0D41-F497-467C-8BB6-7CB7BDEC4974}"/>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BA4DAEFE-486F-4799-97FB-EB2F4E703FD9}"/>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1231211F-F2F1-4A8B-8CFF-C13B5E31ECDA}"/>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F9EAD814-AA92-4375-85B3-F6123DE25E17}"/>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4A8F335B-AF9A-415F-912E-E70E1BDD84AB}"/>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3B3C7F90-1085-4B81-8555-BE5D6B52F814}"/>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BF2CBA47-2727-45BF-831C-B5639EB9D095}"/>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EA7A29AA-E9BD-4004-8CA0-98A5B5626A64}"/>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53CB6D04-4149-48CC-B22B-5727027C0C02}"/>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554BA659-295C-405F-BD70-7957F0D8CCF8}"/>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133350</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B7E56B4F-74AE-4C9D-9EE0-D3B052A07E04}"/>
            </a:ext>
          </a:extLst>
        </xdr:cNvPr>
        <xdr:cNvCxnSpPr/>
      </xdr:nvCxnSpPr>
      <xdr:spPr>
        <a:xfrm flipV="1">
          <a:off x="4634865" y="95631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29EC96CB-F621-40A0-A458-33616C2C60EA}"/>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99309A21-4D02-405A-B287-514597DDC2FE}"/>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80027</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9B4C240E-8528-4193-8192-0595FC3B489C}"/>
            </a:ext>
          </a:extLst>
        </xdr:cNvPr>
        <xdr:cNvSpPr txBox="1"/>
      </xdr:nvSpPr>
      <xdr:spPr>
        <a:xfrm>
          <a:off x="4673600" y="9338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133350</xdr:rowOff>
    </xdr:from>
    <xdr:to>
      <xdr:col>24</xdr:col>
      <xdr:colOff>152400</xdr:colOff>
      <xdr:row>55</xdr:row>
      <xdr:rowOff>133350</xdr:rowOff>
    </xdr:to>
    <xdr:cxnSp macro="">
      <xdr:nvCxnSpPr>
        <xdr:cNvPr id="77" name="直線コネクタ 76">
          <a:extLst>
            <a:ext uri="{FF2B5EF4-FFF2-40B4-BE49-F238E27FC236}">
              <a16:creationId xmlns:a16="http://schemas.microsoft.com/office/drawing/2014/main" id="{5BD9705D-8B0F-4D1F-A93A-57D9513E23EF}"/>
            </a:ext>
          </a:extLst>
        </xdr:cNvPr>
        <xdr:cNvCxnSpPr/>
      </xdr:nvCxnSpPr>
      <xdr:spPr>
        <a:xfrm>
          <a:off x="4546600" y="956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27322</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FA848012-973F-46F7-A121-C731EBA2A7A7}"/>
            </a:ext>
          </a:extLst>
        </xdr:cNvPr>
        <xdr:cNvSpPr txBox="1"/>
      </xdr:nvSpPr>
      <xdr:spPr>
        <a:xfrm>
          <a:off x="4673600" y="103143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4445</xdr:rowOff>
    </xdr:from>
    <xdr:to>
      <xdr:col>24</xdr:col>
      <xdr:colOff>114300</xdr:colOff>
      <xdr:row>61</xdr:row>
      <xdr:rowOff>106045</xdr:rowOff>
    </xdr:to>
    <xdr:sp macro="" textlink="">
      <xdr:nvSpPr>
        <xdr:cNvPr id="79" name="フローチャート: 判断 78">
          <a:extLst>
            <a:ext uri="{FF2B5EF4-FFF2-40B4-BE49-F238E27FC236}">
              <a16:creationId xmlns:a16="http://schemas.microsoft.com/office/drawing/2014/main" id="{C656B3A9-000C-447B-A3D1-CAD401F1D822}"/>
            </a:ext>
          </a:extLst>
        </xdr:cNvPr>
        <xdr:cNvSpPr/>
      </xdr:nvSpPr>
      <xdr:spPr>
        <a:xfrm>
          <a:off x="4584700" y="1046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153035</xdr:rowOff>
    </xdr:from>
    <xdr:to>
      <xdr:col>20</xdr:col>
      <xdr:colOff>38100</xdr:colOff>
      <xdr:row>61</xdr:row>
      <xdr:rowOff>83185</xdr:rowOff>
    </xdr:to>
    <xdr:sp macro="" textlink="">
      <xdr:nvSpPr>
        <xdr:cNvPr id="80" name="フローチャート: 判断 79">
          <a:extLst>
            <a:ext uri="{FF2B5EF4-FFF2-40B4-BE49-F238E27FC236}">
              <a16:creationId xmlns:a16="http://schemas.microsoft.com/office/drawing/2014/main" id="{D5ADE552-C905-4C9B-9D64-D5EA47BCCD26}"/>
            </a:ext>
          </a:extLst>
        </xdr:cNvPr>
        <xdr:cNvSpPr/>
      </xdr:nvSpPr>
      <xdr:spPr>
        <a:xfrm>
          <a:off x="3746500" y="10440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139700</xdr:rowOff>
    </xdr:from>
    <xdr:to>
      <xdr:col>15</xdr:col>
      <xdr:colOff>101600</xdr:colOff>
      <xdr:row>61</xdr:row>
      <xdr:rowOff>69850</xdr:rowOff>
    </xdr:to>
    <xdr:sp macro="" textlink="">
      <xdr:nvSpPr>
        <xdr:cNvPr id="81" name="フローチャート: 判断 80">
          <a:extLst>
            <a:ext uri="{FF2B5EF4-FFF2-40B4-BE49-F238E27FC236}">
              <a16:creationId xmlns:a16="http://schemas.microsoft.com/office/drawing/2014/main" id="{CCD30D58-F07D-48AB-9188-93D14DAFF297}"/>
            </a:ext>
          </a:extLst>
        </xdr:cNvPr>
        <xdr:cNvSpPr/>
      </xdr:nvSpPr>
      <xdr:spPr>
        <a:xfrm>
          <a:off x="2857500" y="1042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132080</xdr:rowOff>
    </xdr:from>
    <xdr:to>
      <xdr:col>10</xdr:col>
      <xdr:colOff>165100</xdr:colOff>
      <xdr:row>61</xdr:row>
      <xdr:rowOff>62230</xdr:rowOff>
    </xdr:to>
    <xdr:sp macro="" textlink="">
      <xdr:nvSpPr>
        <xdr:cNvPr id="82" name="フローチャート: 判断 81">
          <a:extLst>
            <a:ext uri="{FF2B5EF4-FFF2-40B4-BE49-F238E27FC236}">
              <a16:creationId xmlns:a16="http://schemas.microsoft.com/office/drawing/2014/main" id="{29402B94-5CA6-43F1-AF3E-E15E8978F71F}"/>
            </a:ext>
          </a:extLst>
        </xdr:cNvPr>
        <xdr:cNvSpPr/>
      </xdr:nvSpPr>
      <xdr:spPr>
        <a:xfrm>
          <a:off x="1968500" y="1041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133985</xdr:rowOff>
    </xdr:from>
    <xdr:to>
      <xdr:col>6</xdr:col>
      <xdr:colOff>38100</xdr:colOff>
      <xdr:row>61</xdr:row>
      <xdr:rowOff>64135</xdr:rowOff>
    </xdr:to>
    <xdr:sp macro="" textlink="">
      <xdr:nvSpPr>
        <xdr:cNvPr id="83" name="フローチャート: 判断 82">
          <a:extLst>
            <a:ext uri="{FF2B5EF4-FFF2-40B4-BE49-F238E27FC236}">
              <a16:creationId xmlns:a16="http://schemas.microsoft.com/office/drawing/2014/main" id="{E3813CE2-CE4F-4633-8C72-7012B2B093C8}"/>
            </a:ext>
          </a:extLst>
        </xdr:cNvPr>
        <xdr:cNvSpPr/>
      </xdr:nvSpPr>
      <xdr:spPr>
        <a:xfrm>
          <a:off x="1079500" y="1042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08470139-4746-4EAE-BB4C-CFF3A16A8117}"/>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0EE96C03-6211-4F6B-9941-14E8A5550E8E}"/>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C8B11522-E657-4E49-ABAD-D74D53D0FBCA}"/>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1B9C60E5-819C-437A-BA35-20CEF159B419}"/>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8C9CCAB0-51A7-4719-B4C4-F3C341F93F0A}"/>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64</xdr:row>
      <xdr:rowOff>25400</xdr:rowOff>
    </xdr:from>
    <xdr:to>
      <xdr:col>24</xdr:col>
      <xdr:colOff>114300</xdr:colOff>
      <xdr:row>64</xdr:row>
      <xdr:rowOff>127000</xdr:rowOff>
    </xdr:to>
    <xdr:sp macro="" textlink="">
      <xdr:nvSpPr>
        <xdr:cNvPr id="89" name="楕円 88">
          <a:extLst>
            <a:ext uri="{FF2B5EF4-FFF2-40B4-BE49-F238E27FC236}">
              <a16:creationId xmlns:a16="http://schemas.microsoft.com/office/drawing/2014/main" id="{5DDB8541-56C0-4ACA-96AB-D04081CD2EAC}"/>
            </a:ext>
          </a:extLst>
        </xdr:cNvPr>
        <xdr:cNvSpPr/>
      </xdr:nvSpPr>
      <xdr:spPr>
        <a:xfrm>
          <a:off x="4584700" y="1099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111777</xdr:rowOff>
    </xdr:from>
    <xdr:ext cx="469744" cy="259045"/>
    <xdr:sp macro="" textlink="">
      <xdr:nvSpPr>
        <xdr:cNvPr id="90" name="【体育館・プール】&#10;有形固定資産減価償却率該当値テキスト">
          <a:extLst>
            <a:ext uri="{FF2B5EF4-FFF2-40B4-BE49-F238E27FC236}">
              <a16:creationId xmlns:a16="http://schemas.microsoft.com/office/drawing/2014/main" id="{0B1F2256-72EF-42FD-A4D3-20B74DCFEF5B}"/>
            </a:ext>
          </a:extLst>
        </xdr:cNvPr>
        <xdr:cNvSpPr txBox="1"/>
      </xdr:nvSpPr>
      <xdr:spPr>
        <a:xfrm>
          <a:off x="4673600" y="10913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64</xdr:row>
      <xdr:rowOff>19685</xdr:rowOff>
    </xdr:from>
    <xdr:to>
      <xdr:col>20</xdr:col>
      <xdr:colOff>38100</xdr:colOff>
      <xdr:row>64</xdr:row>
      <xdr:rowOff>121285</xdr:rowOff>
    </xdr:to>
    <xdr:sp macro="" textlink="">
      <xdr:nvSpPr>
        <xdr:cNvPr id="91" name="楕円 90">
          <a:extLst>
            <a:ext uri="{FF2B5EF4-FFF2-40B4-BE49-F238E27FC236}">
              <a16:creationId xmlns:a16="http://schemas.microsoft.com/office/drawing/2014/main" id="{9AAF9706-612E-4CD8-A46B-FAEC91530CFD}"/>
            </a:ext>
          </a:extLst>
        </xdr:cNvPr>
        <xdr:cNvSpPr/>
      </xdr:nvSpPr>
      <xdr:spPr>
        <a:xfrm>
          <a:off x="3746500" y="10992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64</xdr:row>
      <xdr:rowOff>70485</xdr:rowOff>
    </xdr:from>
    <xdr:to>
      <xdr:col>24</xdr:col>
      <xdr:colOff>63500</xdr:colOff>
      <xdr:row>64</xdr:row>
      <xdr:rowOff>76200</xdr:rowOff>
    </xdr:to>
    <xdr:cxnSp macro="">
      <xdr:nvCxnSpPr>
        <xdr:cNvPr id="92" name="直線コネクタ 91">
          <a:extLst>
            <a:ext uri="{FF2B5EF4-FFF2-40B4-BE49-F238E27FC236}">
              <a16:creationId xmlns:a16="http://schemas.microsoft.com/office/drawing/2014/main" id="{E4411364-EA3E-46C3-9BE1-24AAEDD2DC00}"/>
            </a:ext>
          </a:extLst>
        </xdr:cNvPr>
        <xdr:cNvCxnSpPr/>
      </xdr:nvCxnSpPr>
      <xdr:spPr>
        <a:xfrm>
          <a:off x="3797300" y="11043285"/>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164465</xdr:rowOff>
    </xdr:from>
    <xdr:to>
      <xdr:col>15</xdr:col>
      <xdr:colOff>101600</xdr:colOff>
      <xdr:row>64</xdr:row>
      <xdr:rowOff>94615</xdr:rowOff>
    </xdr:to>
    <xdr:sp macro="" textlink="">
      <xdr:nvSpPr>
        <xdr:cNvPr id="93" name="楕円 92">
          <a:extLst>
            <a:ext uri="{FF2B5EF4-FFF2-40B4-BE49-F238E27FC236}">
              <a16:creationId xmlns:a16="http://schemas.microsoft.com/office/drawing/2014/main" id="{10813EE5-E47E-4FC5-90F8-EC4BBB2D067B}"/>
            </a:ext>
          </a:extLst>
        </xdr:cNvPr>
        <xdr:cNvSpPr/>
      </xdr:nvSpPr>
      <xdr:spPr>
        <a:xfrm>
          <a:off x="2857500" y="10965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64</xdr:row>
      <xdr:rowOff>43815</xdr:rowOff>
    </xdr:from>
    <xdr:to>
      <xdr:col>19</xdr:col>
      <xdr:colOff>177800</xdr:colOff>
      <xdr:row>64</xdr:row>
      <xdr:rowOff>70485</xdr:rowOff>
    </xdr:to>
    <xdr:cxnSp macro="">
      <xdr:nvCxnSpPr>
        <xdr:cNvPr id="94" name="直線コネクタ 93">
          <a:extLst>
            <a:ext uri="{FF2B5EF4-FFF2-40B4-BE49-F238E27FC236}">
              <a16:creationId xmlns:a16="http://schemas.microsoft.com/office/drawing/2014/main" id="{FAD5E981-4712-4F27-BBE2-C4B7AFE20BE3}"/>
            </a:ext>
          </a:extLst>
        </xdr:cNvPr>
        <xdr:cNvCxnSpPr/>
      </xdr:nvCxnSpPr>
      <xdr:spPr>
        <a:xfrm>
          <a:off x="2908300" y="1101661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99712</xdr:rowOff>
    </xdr:from>
    <xdr:ext cx="405111" cy="259045"/>
    <xdr:sp macro="" textlink="">
      <xdr:nvSpPr>
        <xdr:cNvPr id="95" name="n_1aveValue【体育館・プール】&#10;有形固定資産減価償却率">
          <a:extLst>
            <a:ext uri="{FF2B5EF4-FFF2-40B4-BE49-F238E27FC236}">
              <a16:creationId xmlns:a16="http://schemas.microsoft.com/office/drawing/2014/main" id="{5165179D-E396-4FBD-A572-3E6A3D31CE61}"/>
            </a:ext>
          </a:extLst>
        </xdr:cNvPr>
        <xdr:cNvSpPr txBox="1"/>
      </xdr:nvSpPr>
      <xdr:spPr>
        <a:xfrm>
          <a:off x="3582044" y="10215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86377</xdr:rowOff>
    </xdr:from>
    <xdr:ext cx="405111" cy="259045"/>
    <xdr:sp macro="" textlink="">
      <xdr:nvSpPr>
        <xdr:cNvPr id="96" name="n_2aveValue【体育館・プール】&#10;有形固定資産減価償却率">
          <a:extLst>
            <a:ext uri="{FF2B5EF4-FFF2-40B4-BE49-F238E27FC236}">
              <a16:creationId xmlns:a16="http://schemas.microsoft.com/office/drawing/2014/main" id="{9AE70372-FD5D-4DAF-A199-AE41D109960D}"/>
            </a:ext>
          </a:extLst>
        </xdr:cNvPr>
        <xdr:cNvSpPr txBox="1"/>
      </xdr:nvSpPr>
      <xdr:spPr>
        <a:xfrm>
          <a:off x="2705744" y="10201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78757</xdr:rowOff>
    </xdr:from>
    <xdr:ext cx="405111" cy="259045"/>
    <xdr:sp macro="" textlink="">
      <xdr:nvSpPr>
        <xdr:cNvPr id="97" name="n_3aveValue【体育館・プール】&#10;有形固定資産減価償却率">
          <a:extLst>
            <a:ext uri="{FF2B5EF4-FFF2-40B4-BE49-F238E27FC236}">
              <a16:creationId xmlns:a16="http://schemas.microsoft.com/office/drawing/2014/main" id="{9949DCDD-F763-475F-872C-81DD897F41C1}"/>
            </a:ext>
          </a:extLst>
        </xdr:cNvPr>
        <xdr:cNvSpPr txBox="1"/>
      </xdr:nvSpPr>
      <xdr:spPr>
        <a:xfrm>
          <a:off x="1816744" y="1019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80662</xdr:rowOff>
    </xdr:from>
    <xdr:ext cx="405111" cy="259045"/>
    <xdr:sp macro="" textlink="">
      <xdr:nvSpPr>
        <xdr:cNvPr id="98" name="n_4aveValue【体育館・プール】&#10;有形固定資産減価償却率">
          <a:extLst>
            <a:ext uri="{FF2B5EF4-FFF2-40B4-BE49-F238E27FC236}">
              <a16:creationId xmlns:a16="http://schemas.microsoft.com/office/drawing/2014/main" id="{047756DF-37DF-40C9-9B3B-EEEC05BDB241}"/>
            </a:ext>
          </a:extLst>
        </xdr:cNvPr>
        <xdr:cNvSpPr txBox="1"/>
      </xdr:nvSpPr>
      <xdr:spPr>
        <a:xfrm>
          <a:off x="927744" y="10196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112412</xdr:rowOff>
    </xdr:from>
    <xdr:ext cx="405111" cy="259045"/>
    <xdr:sp macro="" textlink="">
      <xdr:nvSpPr>
        <xdr:cNvPr id="99" name="n_1mainValue【体育館・プール】&#10;有形固定資産減価償却率">
          <a:extLst>
            <a:ext uri="{FF2B5EF4-FFF2-40B4-BE49-F238E27FC236}">
              <a16:creationId xmlns:a16="http://schemas.microsoft.com/office/drawing/2014/main" id="{2E13C391-A0AE-4362-A1CB-ED0D78A49320}"/>
            </a:ext>
          </a:extLst>
        </xdr:cNvPr>
        <xdr:cNvSpPr txBox="1"/>
      </xdr:nvSpPr>
      <xdr:spPr>
        <a:xfrm>
          <a:off x="3582044" y="11085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85742</xdr:rowOff>
    </xdr:from>
    <xdr:ext cx="405111" cy="259045"/>
    <xdr:sp macro="" textlink="">
      <xdr:nvSpPr>
        <xdr:cNvPr id="100" name="n_2mainValue【体育館・プール】&#10;有形固定資産減価償却率">
          <a:extLst>
            <a:ext uri="{FF2B5EF4-FFF2-40B4-BE49-F238E27FC236}">
              <a16:creationId xmlns:a16="http://schemas.microsoft.com/office/drawing/2014/main" id="{97604A6B-ABE4-4E56-8BD6-1D9039CBBE9C}"/>
            </a:ext>
          </a:extLst>
        </xdr:cNvPr>
        <xdr:cNvSpPr txBox="1"/>
      </xdr:nvSpPr>
      <xdr:spPr>
        <a:xfrm>
          <a:off x="2705744" y="1105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1" name="正方形/長方形 100">
          <a:extLst>
            <a:ext uri="{FF2B5EF4-FFF2-40B4-BE49-F238E27FC236}">
              <a16:creationId xmlns:a16="http://schemas.microsoft.com/office/drawing/2014/main" id="{2AE5EEEB-3329-4B25-A8E1-4E83E2F53624}"/>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2" name="正方形/長方形 101">
          <a:extLst>
            <a:ext uri="{FF2B5EF4-FFF2-40B4-BE49-F238E27FC236}">
              <a16:creationId xmlns:a16="http://schemas.microsoft.com/office/drawing/2014/main" id="{8FD50DB0-23A1-4AB9-AA5A-D0FEF445911C}"/>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3" name="正方形/長方形 102">
          <a:extLst>
            <a:ext uri="{FF2B5EF4-FFF2-40B4-BE49-F238E27FC236}">
              <a16:creationId xmlns:a16="http://schemas.microsoft.com/office/drawing/2014/main" id="{9F50CB07-9AAB-4537-9FB4-D47466DA4E88}"/>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04" name="正方形/長方形 103">
          <a:extLst>
            <a:ext uri="{FF2B5EF4-FFF2-40B4-BE49-F238E27FC236}">
              <a16:creationId xmlns:a16="http://schemas.microsoft.com/office/drawing/2014/main" id="{01E2480B-CF90-45B8-A46B-E620D3224061}"/>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05" name="正方形/長方形 104">
          <a:extLst>
            <a:ext uri="{FF2B5EF4-FFF2-40B4-BE49-F238E27FC236}">
              <a16:creationId xmlns:a16="http://schemas.microsoft.com/office/drawing/2014/main" id="{4EA2B1DA-E59B-4922-A292-71D9695E4484}"/>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06" name="正方形/長方形 105">
          <a:extLst>
            <a:ext uri="{FF2B5EF4-FFF2-40B4-BE49-F238E27FC236}">
              <a16:creationId xmlns:a16="http://schemas.microsoft.com/office/drawing/2014/main" id="{593EA2E1-9104-4962-B23E-782816E33E6E}"/>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07" name="正方形/長方形 106">
          <a:extLst>
            <a:ext uri="{FF2B5EF4-FFF2-40B4-BE49-F238E27FC236}">
              <a16:creationId xmlns:a16="http://schemas.microsoft.com/office/drawing/2014/main" id="{76E26445-0C05-456E-9640-4F41E6BBCF66}"/>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08" name="正方形/長方形 107">
          <a:extLst>
            <a:ext uri="{FF2B5EF4-FFF2-40B4-BE49-F238E27FC236}">
              <a16:creationId xmlns:a16="http://schemas.microsoft.com/office/drawing/2014/main" id="{20C67C50-3936-446C-9B63-12631CA6A099}"/>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09" name="テキスト ボックス 108">
          <a:extLst>
            <a:ext uri="{FF2B5EF4-FFF2-40B4-BE49-F238E27FC236}">
              <a16:creationId xmlns:a16="http://schemas.microsoft.com/office/drawing/2014/main" id="{EFB25A98-A794-4DC0-B884-318F89ABDF85}"/>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0" name="直線コネクタ 109">
          <a:extLst>
            <a:ext uri="{FF2B5EF4-FFF2-40B4-BE49-F238E27FC236}">
              <a16:creationId xmlns:a16="http://schemas.microsoft.com/office/drawing/2014/main" id="{2E69F7AD-3496-4BCC-92B0-5D49B4305B2F}"/>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1" name="直線コネクタ 110">
          <a:extLst>
            <a:ext uri="{FF2B5EF4-FFF2-40B4-BE49-F238E27FC236}">
              <a16:creationId xmlns:a16="http://schemas.microsoft.com/office/drawing/2014/main" id="{2ECCE401-BD04-419A-A094-1713F4588166}"/>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12" name="テキスト ボックス 111">
          <a:extLst>
            <a:ext uri="{FF2B5EF4-FFF2-40B4-BE49-F238E27FC236}">
              <a16:creationId xmlns:a16="http://schemas.microsoft.com/office/drawing/2014/main" id="{5BC179C5-3F8B-46EC-90A0-52C75A6EDB0A}"/>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13" name="直線コネクタ 112">
          <a:extLst>
            <a:ext uri="{FF2B5EF4-FFF2-40B4-BE49-F238E27FC236}">
              <a16:creationId xmlns:a16="http://schemas.microsoft.com/office/drawing/2014/main" id="{762FB6E5-2C54-4B57-80A1-38A4FA87DD51}"/>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14" name="テキスト ボックス 113">
          <a:extLst>
            <a:ext uri="{FF2B5EF4-FFF2-40B4-BE49-F238E27FC236}">
              <a16:creationId xmlns:a16="http://schemas.microsoft.com/office/drawing/2014/main" id="{E6E1DAA1-45F2-4ED0-B6FD-D9C33C7884E3}"/>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15" name="直線コネクタ 114">
          <a:extLst>
            <a:ext uri="{FF2B5EF4-FFF2-40B4-BE49-F238E27FC236}">
              <a16:creationId xmlns:a16="http://schemas.microsoft.com/office/drawing/2014/main" id="{085A6DBB-79A0-4CC4-8F98-2F300FA8FB57}"/>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16" name="テキスト ボックス 115">
          <a:extLst>
            <a:ext uri="{FF2B5EF4-FFF2-40B4-BE49-F238E27FC236}">
              <a16:creationId xmlns:a16="http://schemas.microsoft.com/office/drawing/2014/main" id="{D8214714-C4EE-43CB-801A-B4F0CFB1CFD2}"/>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17" name="直線コネクタ 116">
          <a:extLst>
            <a:ext uri="{FF2B5EF4-FFF2-40B4-BE49-F238E27FC236}">
              <a16:creationId xmlns:a16="http://schemas.microsoft.com/office/drawing/2014/main" id="{1DB4E26C-30BC-4DAF-A181-FB723448BC68}"/>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18" name="テキスト ボックス 117">
          <a:extLst>
            <a:ext uri="{FF2B5EF4-FFF2-40B4-BE49-F238E27FC236}">
              <a16:creationId xmlns:a16="http://schemas.microsoft.com/office/drawing/2014/main" id="{A55A1D25-FA67-442B-80D5-E5F2B485060A}"/>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19" name="直線コネクタ 118">
          <a:extLst>
            <a:ext uri="{FF2B5EF4-FFF2-40B4-BE49-F238E27FC236}">
              <a16:creationId xmlns:a16="http://schemas.microsoft.com/office/drawing/2014/main" id="{F2ADF16A-4030-4AFC-BCCD-E637222C8D82}"/>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0" name="テキスト ボックス 119">
          <a:extLst>
            <a:ext uri="{FF2B5EF4-FFF2-40B4-BE49-F238E27FC236}">
              <a16:creationId xmlns:a16="http://schemas.microsoft.com/office/drawing/2014/main" id="{D1E276FD-BD13-438D-ABF6-21F0C9D1947F}"/>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1" name="【体育館・プール】&#10;一人当たり面積グラフ枠">
          <a:extLst>
            <a:ext uri="{FF2B5EF4-FFF2-40B4-BE49-F238E27FC236}">
              <a16:creationId xmlns:a16="http://schemas.microsoft.com/office/drawing/2014/main" id="{BB3E843C-A528-43D4-8526-7960F4D55CAC}"/>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60579</xdr:rowOff>
    </xdr:from>
    <xdr:to>
      <xdr:col>54</xdr:col>
      <xdr:colOff>189865</xdr:colOff>
      <xdr:row>63</xdr:row>
      <xdr:rowOff>148819</xdr:rowOff>
    </xdr:to>
    <xdr:cxnSp macro="">
      <xdr:nvCxnSpPr>
        <xdr:cNvPr id="122" name="直線コネクタ 121">
          <a:extLst>
            <a:ext uri="{FF2B5EF4-FFF2-40B4-BE49-F238E27FC236}">
              <a16:creationId xmlns:a16="http://schemas.microsoft.com/office/drawing/2014/main" id="{BF514AC5-1696-443F-BB8E-12BB89ACF133}"/>
            </a:ext>
          </a:extLst>
        </xdr:cNvPr>
        <xdr:cNvCxnSpPr/>
      </xdr:nvCxnSpPr>
      <xdr:spPr>
        <a:xfrm flipV="1">
          <a:off x="10476865" y="9661779"/>
          <a:ext cx="0" cy="1288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152646</xdr:rowOff>
    </xdr:from>
    <xdr:ext cx="469744" cy="259045"/>
    <xdr:sp macro="" textlink="">
      <xdr:nvSpPr>
        <xdr:cNvPr id="123" name="【体育館・プール】&#10;一人当たり面積最小値テキスト">
          <a:extLst>
            <a:ext uri="{FF2B5EF4-FFF2-40B4-BE49-F238E27FC236}">
              <a16:creationId xmlns:a16="http://schemas.microsoft.com/office/drawing/2014/main" id="{2E467B45-C94D-47F8-A9CA-F901095ED9A4}"/>
            </a:ext>
          </a:extLst>
        </xdr:cNvPr>
        <xdr:cNvSpPr txBox="1"/>
      </xdr:nvSpPr>
      <xdr:spPr>
        <a:xfrm>
          <a:off x="10515600" y="10953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148819</xdr:rowOff>
    </xdr:from>
    <xdr:to>
      <xdr:col>55</xdr:col>
      <xdr:colOff>88900</xdr:colOff>
      <xdr:row>63</xdr:row>
      <xdr:rowOff>148819</xdr:rowOff>
    </xdr:to>
    <xdr:cxnSp macro="">
      <xdr:nvCxnSpPr>
        <xdr:cNvPr id="124" name="直線コネクタ 123">
          <a:extLst>
            <a:ext uri="{FF2B5EF4-FFF2-40B4-BE49-F238E27FC236}">
              <a16:creationId xmlns:a16="http://schemas.microsoft.com/office/drawing/2014/main" id="{1B9FC696-FEF1-4BD1-87CC-3D1B8777B478}"/>
            </a:ext>
          </a:extLst>
        </xdr:cNvPr>
        <xdr:cNvCxnSpPr/>
      </xdr:nvCxnSpPr>
      <xdr:spPr>
        <a:xfrm>
          <a:off x="10388600" y="109501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7256</xdr:rowOff>
    </xdr:from>
    <xdr:ext cx="469744" cy="259045"/>
    <xdr:sp macro="" textlink="">
      <xdr:nvSpPr>
        <xdr:cNvPr id="125" name="【体育館・プール】&#10;一人当たり面積最大値テキスト">
          <a:extLst>
            <a:ext uri="{FF2B5EF4-FFF2-40B4-BE49-F238E27FC236}">
              <a16:creationId xmlns:a16="http://schemas.microsoft.com/office/drawing/2014/main" id="{7FE1FE0B-036E-40BB-AB4F-04749A0E5099}"/>
            </a:ext>
          </a:extLst>
        </xdr:cNvPr>
        <xdr:cNvSpPr txBox="1"/>
      </xdr:nvSpPr>
      <xdr:spPr>
        <a:xfrm>
          <a:off x="10515600" y="9437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60579</xdr:rowOff>
    </xdr:from>
    <xdr:to>
      <xdr:col>55</xdr:col>
      <xdr:colOff>88900</xdr:colOff>
      <xdr:row>56</xdr:row>
      <xdr:rowOff>60579</xdr:rowOff>
    </xdr:to>
    <xdr:cxnSp macro="">
      <xdr:nvCxnSpPr>
        <xdr:cNvPr id="126" name="直線コネクタ 125">
          <a:extLst>
            <a:ext uri="{FF2B5EF4-FFF2-40B4-BE49-F238E27FC236}">
              <a16:creationId xmlns:a16="http://schemas.microsoft.com/office/drawing/2014/main" id="{7B78A7FF-45AF-4984-92DF-206599DD8779}"/>
            </a:ext>
          </a:extLst>
        </xdr:cNvPr>
        <xdr:cNvCxnSpPr/>
      </xdr:nvCxnSpPr>
      <xdr:spPr>
        <a:xfrm>
          <a:off x="10388600" y="96617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13123</xdr:rowOff>
    </xdr:from>
    <xdr:ext cx="469744" cy="259045"/>
    <xdr:sp macro="" textlink="">
      <xdr:nvSpPr>
        <xdr:cNvPr id="127" name="【体育館・プール】&#10;一人当たり面積平均値テキスト">
          <a:extLst>
            <a:ext uri="{FF2B5EF4-FFF2-40B4-BE49-F238E27FC236}">
              <a16:creationId xmlns:a16="http://schemas.microsoft.com/office/drawing/2014/main" id="{1AA17288-FFF3-467F-AC29-5A646742E7C7}"/>
            </a:ext>
          </a:extLst>
        </xdr:cNvPr>
        <xdr:cNvSpPr txBox="1"/>
      </xdr:nvSpPr>
      <xdr:spPr>
        <a:xfrm>
          <a:off x="10515600" y="106430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34696</xdr:rowOff>
    </xdr:from>
    <xdr:to>
      <xdr:col>55</xdr:col>
      <xdr:colOff>50800</xdr:colOff>
      <xdr:row>62</xdr:row>
      <xdr:rowOff>136296</xdr:rowOff>
    </xdr:to>
    <xdr:sp macro="" textlink="">
      <xdr:nvSpPr>
        <xdr:cNvPr id="128" name="フローチャート: 判断 127">
          <a:extLst>
            <a:ext uri="{FF2B5EF4-FFF2-40B4-BE49-F238E27FC236}">
              <a16:creationId xmlns:a16="http://schemas.microsoft.com/office/drawing/2014/main" id="{0E45737B-7075-433D-B7CE-C31180A6F1AC}"/>
            </a:ext>
          </a:extLst>
        </xdr:cNvPr>
        <xdr:cNvSpPr/>
      </xdr:nvSpPr>
      <xdr:spPr>
        <a:xfrm>
          <a:off x="10426700" y="1066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34696</xdr:rowOff>
    </xdr:from>
    <xdr:to>
      <xdr:col>50</xdr:col>
      <xdr:colOff>165100</xdr:colOff>
      <xdr:row>62</xdr:row>
      <xdr:rowOff>136296</xdr:rowOff>
    </xdr:to>
    <xdr:sp macro="" textlink="">
      <xdr:nvSpPr>
        <xdr:cNvPr id="129" name="フローチャート: 判断 128">
          <a:extLst>
            <a:ext uri="{FF2B5EF4-FFF2-40B4-BE49-F238E27FC236}">
              <a16:creationId xmlns:a16="http://schemas.microsoft.com/office/drawing/2014/main" id="{0828C806-869B-4330-90D9-5AFB24BA14B3}"/>
            </a:ext>
          </a:extLst>
        </xdr:cNvPr>
        <xdr:cNvSpPr/>
      </xdr:nvSpPr>
      <xdr:spPr>
        <a:xfrm>
          <a:off x="9588500" y="1066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50470</xdr:rowOff>
    </xdr:from>
    <xdr:to>
      <xdr:col>46</xdr:col>
      <xdr:colOff>38100</xdr:colOff>
      <xdr:row>62</xdr:row>
      <xdr:rowOff>152070</xdr:rowOff>
    </xdr:to>
    <xdr:sp macro="" textlink="">
      <xdr:nvSpPr>
        <xdr:cNvPr id="130" name="フローチャート: 判断 129">
          <a:extLst>
            <a:ext uri="{FF2B5EF4-FFF2-40B4-BE49-F238E27FC236}">
              <a16:creationId xmlns:a16="http://schemas.microsoft.com/office/drawing/2014/main" id="{30CE79DC-2282-4796-92E6-0A3DDE004C23}"/>
            </a:ext>
          </a:extLst>
        </xdr:cNvPr>
        <xdr:cNvSpPr/>
      </xdr:nvSpPr>
      <xdr:spPr>
        <a:xfrm>
          <a:off x="8699500" y="10680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60985</xdr:rowOff>
    </xdr:from>
    <xdr:to>
      <xdr:col>41</xdr:col>
      <xdr:colOff>101600</xdr:colOff>
      <xdr:row>62</xdr:row>
      <xdr:rowOff>162585</xdr:rowOff>
    </xdr:to>
    <xdr:sp macro="" textlink="">
      <xdr:nvSpPr>
        <xdr:cNvPr id="131" name="フローチャート: 判断 130">
          <a:extLst>
            <a:ext uri="{FF2B5EF4-FFF2-40B4-BE49-F238E27FC236}">
              <a16:creationId xmlns:a16="http://schemas.microsoft.com/office/drawing/2014/main" id="{85AAC247-E01B-4625-9183-AFA3E32644F6}"/>
            </a:ext>
          </a:extLst>
        </xdr:cNvPr>
        <xdr:cNvSpPr/>
      </xdr:nvSpPr>
      <xdr:spPr>
        <a:xfrm>
          <a:off x="7810500" y="10690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62129</xdr:rowOff>
    </xdr:from>
    <xdr:to>
      <xdr:col>36</xdr:col>
      <xdr:colOff>165100</xdr:colOff>
      <xdr:row>62</xdr:row>
      <xdr:rowOff>163729</xdr:rowOff>
    </xdr:to>
    <xdr:sp macro="" textlink="">
      <xdr:nvSpPr>
        <xdr:cNvPr id="132" name="フローチャート: 判断 131">
          <a:extLst>
            <a:ext uri="{FF2B5EF4-FFF2-40B4-BE49-F238E27FC236}">
              <a16:creationId xmlns:a16="http://schemas.microsoft.com/office/drawing/2014/main" id="{1C774FA2-4D33-44E1-B923-FB1C70FE4CEC}"/>
            </a:ext>
          </a:extLst>
        </xdr:cNvPr>
        <xdr:cNvSpPr/>
      </xdr:nvSpPr>
      <xdr:spPr>
        <a:xfrm>
          <a:off x="6921500" y="10692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3" name="テキスト ボックス 132">
          <a:extLst>
            <a:ext uri="{FF2B5EF4-FFF2-40B4-BE49-F238E27FC236}">
              <a16:creationId xmlns:a16="http://schemas.microsoft.com/office/drawing/2014/main" id="{41E2EDC3-9334-4A05-A727-D95F32C243C2}"/>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34" name="テキスト ボックス 133">
          <a:extLst>
            <a:ext uri="{FF2B5EF4-FFF2-40B4-BE49-F238E27FC236}">
              <a16:creationId xmlns:a16="http://schemas.microsoft.com/office/drawing/2014/main" id="{5D7DEC2C-0E16-415E-858A-DA5C3B6FA1AC}"/>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35" name="テキスト ボックス 134">
          <a:extLst>
            <a:ext uri="{FF2B5EF4-FFF2-40B4-BE49-F238E27FC236}">
              <a16:creationId xmlns:a16="http://schemas.microsoft.com/office/drawing/2014/main" id="{E03C2C17-4D0C-461C-87F6-EDD09581EDA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36" name="テキスト ボックス 135">
          <a:extLst>
            <a:ext uri="{FF2B5EF4-FFF2-40B4-BE49-F238E27FC236}">
              <a16:creationId xmlns:a16="http://schemas.microsoft.com/office/drawing/2014/main" id="{17CE0C72-D7E7-4F50-B989-FD25D90F4F9D}"/>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37" name="テキスト ボックス 136">
          <a:extLst>
            <a:ext uri="{FF2B5EF4-FFF2-40B4-BE49-F238E27FC236}">
              <a16:creationId xmlns:a16="http://schemas.microsoft.com/office/drawing/2014/main" id="{6B399E9C-E10B-4EA3-842D-EC8127C784D1}"/>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11608</xdr:rowOff>
    </xdr:from>
    <xdr:to>
      <xdr:col>55</xdr:col>
      <xdr:colOff>50800</xdr:colOff>
      <xdr:row>62</xdr:row>
      <xdr:rowOff>113208</xdr:rowOff>
    </xdr:to>
    <xdr:sp macro="" textlink="">
      <xdr:nvSpPr>
        <xdr:cNvPr id="138" name="楕円 137">
          <a:extLst>
            <a:ext uri="{FF2B5EF4-FFF2-40B4-BE49-F238E27FC236}">
              <a16:creationId xmlns:a16="http://schemas.microsoft.com/office/drawing/2014/main" id="{540C21EE-6E6D-45AB-B0C7-62882DF009D1}"/>
            </a:ext>
          </a:extLst>
        </xdr:cNvPr>
        <xdr:cNvSpPr/>
      </xdr:nvSpPr>
      <xdr:spPr>
        <a:xfrm>
          <a:off x="10426700" y="10641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34485</xdr:rowOff>
    </xdr:from>
    <xdr:ext cx="469744" cy="259045"/>
    <xdr:sp macro="" textlink="">
      <xdr:nvSpPr>
        <xdr:cNvPr id="139" name="【体育館・プール】&#10;一人当たり面積該当値テキスト">
          <a:extLst>
            <a:ext uri="{FF2B5EF4-FFF2-40B4-BE49-F238E27FC236}">
              <a16:creationId xmlns:a16="http://schemas.microsoft.com/office/drawing/2014/main" id="{999A5483-4839-4E41-AFC9-F2766C8272F5}"/>
            </a:ext>
          </a:extLst>
        </xdr:cNvPr>
        <xdr:cNvSpPr txBox="1"/>
      </xdr:nvSpPr>
      <xdr:spPr>
        <a:xfrm>
          <a:off x="10515600" y="10492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17094</xdr:rowOff>
    </xdr:from>
    <xdr:to>
      <xdr:col>50</xdr:col>
      <xdr:colOff>165100</xdr:colOff>
      <xdr:row>62</xdr:row>
      <xdr:rowOff>118694</xdr:rowOff>
    </xdr:to>
    <xdr:sp macro="" textlink="">
      <xdr:nvSpPr>
        <xdr:cNvPr id="140" name="楕円 139">
          <a:extLst>
            <a:ext uri="{FF2B5EF4-FFF2-40B4-BE49-F238E27FC236}">
              <a16:creationId xmlns:a16="http://schemas.microsoft.com/office/drawing/2014/main" id="{C8EAA8CF-D622-402B-98F4-74895365FC0B}"/>
            </a:ext>
          </a:extLst>
        </xdr:cNvPr>
        <xdr:cNvSpPr/>
      </xdr:nvSpPr>
      <xdr:spPr>
        <a:xfrm>
          <a:off x="9588500" y="10646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62408</xdr:rowOff>
    </xdr:from>
    <xdr:to>
      <xdr:col>55</xdr:col>
      <xdr:colOff>0</xdr:colOff>
      <xdr:row>62</xdr:row>
      <xdr:rowOff>67894</xdr:rowOff>
    </xdr:to>
    <xdr:cxnSp macro="">
      <xdr:nvCxnSpPr>
        <xdr:cNvPr id="141" name="直線コネクタ 140">
          <a:extLst>
            <a:ext uri="{FF2B5EF4-FFF2-40B4-BE49-F238E27FC236}">
              <a16:creationId xmlns:a16="http://schemas.microsoft.com/office/drawing/2014/main" id="{F0A14778-6BCB-4F8E-AEA7-32E6809B8CD0}"/>
            </a:ext>
          </a:extLst>
        </xdr:cNvPr>
        <xdr:cNvCxnSpPr/>
      </xdr:nvCxnSpPr>
      <xdr:spPr>
        <a:xfrm flipV="1">
          <a:off x="9639300" y="10692308"/>
          <a:ext cx="838200" cy="5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25095</xdr:rowOff>
    </xdr:from>
    <xdr:to>
      <xdr:col>46</xdr:col>
      <xdr:colOff>38100</xdr:colOff>
      <xdr:row>62</xdr:row>
      <xdr:rowOff>126695</xdr:rowOff>
    </xdr:to>
    <xdr:sp macro="" textlink="">
      <xdr:nvSpPr>
        <xdr:cNvPr id="142" name="楕円 141">
          <a:extLst>
            <a:ext uri="{FF2B5EF4-FFF2-40B4-BE49-F238E27FC236}">
              <a16:creationId xmlns:a16="http://schemas.microsoft.com/office/drawing/2014/main" id="{E79DED63-824A-4B4D-A171-125505DD3DB6}"/>
            </a:ext>
          </a:extLst>
        </xdr:cNvPr>
        <xdr:cNvSpPr/>
      </xdr:nvSpPr>
      <xdr:spPr>
        <a:xfrm>
          <a:off x="8699500" y="10654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67894</xdr:rowOff>
    </xdr:from>
    <xdr:to>
      <xdr:col>50</xdr:col>
      <xdr:colOff>114300</xdr:colOff>
      <xdr:row>62</xdr:row>
      <xdr:rowOff>75895</xdr:rowOff>
    </xdr:to>
    <xdr:cxnSp macro="">
      <xdr:nvCxnSpPr>
        <xdr:cNvPr id="143" name="直線コネクタ 142">
          <a:extLst>
            <a:ext uri="{FF2B5EF4-FFF2-40B4-BE49-F238E27FC236}">
              <a16:creationId xmlns:a16="http://schemas.microsoft.com/office/drawing/2014/main" id="{B4A3703E-1F48-4B49-912D-B70EEFF38446}"/>
            </a:ext>
          </a:extLst>
        </xdr:cNvPr>
        <xdr:cNvCxnSpPr/>
      </xdr:nvCxnSpPr>
      <xdr:spPr>
        <a:xfrm flipV="1">
          <a:off x="8750300" y="10697794"/>
          <a:ext cx="8890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127423</xdr:rowOff>
    </xdr:from>
    <xdr:ext cx="469744" cy="259045"/>
    <xdr:sp macro="" textlink="">
      <xdr:nvSpPr>
        <xdr:cNvPr id="144" name="n_1aveValue【体育館・プール】&#10;一人当たり面積">
          <a:extLst>
            <a:ext uri="{FF2B5EF4-FFF2-40B4-BE49-F238E27FC236}">
              <a16:creationId xmlns:a16="http://schemas.microsoft.com/office/drawing/2014/main" id="{D1A4604E-CD6A-4334-89DF-388FD147F154}"/>
            </a:ext>
          </a:extLst>
        </xdr:cNvPr>
        <xdr:cNvSpPr txBox="1"/>
      </xdr:nvSpPr>
      <xdr:spPr>
        <a:xfrm>
          <a:off x="9391727" y="10757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143197</xdr:rowOff>
    </xdr:from>
    <xdr:ext cx="469744" cy="259045"/>
    <xdr:sp macro="" textlink="">
      <xdr:nvSpPr>
        <xdr:cNvPr id="145" name="n_2aveValue【体育館・プール】&#10;一人当たり面積">
          <a:extLst>
            <a:ext uri="{FF2B5EF4-FFF2-40B4-BE49-F238E27FC236}">
              <a16:creationId xmlns:a16="http://schemas.microsoft.com/office/drawing/2014/main" id="{C96E2D88-3670-4CAD-9B04-7A0199E0CD9B}"/>
            </a:ext>
          </a:extLst>
        </xdr:cNvPr>
        <xdr:cNvSpPr txBox="1"/>
      </xdr:nvSpPr>
      <xdr:spPr>
        <a:xfrm>
          <a:off x="8515427" y="10773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7662</xdr:rowOff>
    </xdr:from>
    <xdr:ext cx="469744" cy="259045"/>
    <xdr:sp macro="" textlink="">
      <xdr:nvSpPr>
        <xdr:cNvPr id="146" name="n_3aveValue【体育館・プール】&#10;一人当たり面積">
          <a:extLst>
            <a:ext uri="{FF2B5EF4-FFF2-40B4-BE49-F238E27FC236}">
              <a16:creationId xmlns:a16="http://schemas.microsoft.com/office/drawing/2014/main" id="{03B53A35-B49A-43D1-A11E-E2DE0DD4B2C7}"/>
            </a:ext>
          </a:extLst>
        </xdr:cNvPr>
        <xdr:cNvSpPr txBox="1"/>
      </xdr:nvSpPr>
      <xdr:spPr>
        <a:xfrm>
          <a:off x="7626427" y="10466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8806</xdr:rowOff>
    </xdr:from>
    <xdr:ext cx="469744" cy="259045"/>
    <xdr:sp macro="" textlink="">
      <xdr:nvSpPr>
        <xdr:cNvPr id="147" name="n_4aveValue【体育館・プール】&#10;一人当たり面積">
          <a:extLst>
            <a:ext uri="{FF2B5EF4-FFF2-40B4-BE49-F238E27FC236}">
              <a16:creationId xmlns:a16="http://schemas.microsoft.com/office/drawing/2014/main" id="{3223DC5E-8BE1-4771-BBFA-9DD79582275E}"/>
            </a:ext>
          </a:extLst>
        </xdr:cNvPr>
        <xdr:cNvSpPr txBox="1"/>
      </xdr:nvSpPr>
      <xdr:spPr>
        <a:xfrm>
          <a:off x="6737427" y="1046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135221</xdr:rowOff>
    </xdr:from>
    <xdr:ext cx="469744" cy="259045"/>
    <xdr:sp macro="" textlink="">
      <xdr:nvSpPr>
        <xdr:cNvPr id="148" name="n_1mainValue【体育館・プール】&#10;一人当たり面積">
          <a:extLst>
            <a:ext uri="{FF2B5EF4-FFF2-40B4-BE49-F238E27FC236}">
              <a16:creationId xmlns:a16="http://schemas.microsoft.com/office/drawing/2014/main" id="{AE97E976-AD7E-4162-A53E-2D82488D2788}"/>
            </a:ext>
          </a:extLst>
        </xdr:cNvPr>
        <xdr:cNvSpPr txBox="1"/>
      </xdr:nvSpPr>
      <xdr:spPr>
        <a:xfrm>
          <a:off x="9391727" y="10422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143222</xdr:rowOff>
    </xdr:from>
    <xdr:ext cx="469744" cy="259045"/>
    <xdr:sp macro="" textlink="">
      <xdr:nvSpPr>
        <xdr:cNvPr id="149" name="n_2mainValue【体育館・プール】&#10;一人当たり面積">
          <a:extLst>
            <a:ext uri="{FF2B5EF4-FFF2-40B4-BE49-F238E27FC236}">
              <a16:creationId xmlns:a16="http://schemas.microsoft.com/office/drawing/2014/main" id="{ADFF658D-619C-4BC5-900F-A9853213AE63}"/>
            </a:ext>
          </a:extLst>
        </xdr:cNvPr>
        <xdr:cNvSpPr txBox="1"/>
      </xdr:nvSpPr>
      <xdr:spPr>
        <a:xfrm>
          <a:off x="8515427" y="10430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50" name="正方形/長方形 149">
          <a:extLst>
            <a:ext uri="{FF2B5EF4-FFF2-40B4-BE49-F238E27FC236}">
              <a16:creationId xmlns:a16="http://schemas.microsoft.com/office/drawing/2014/main" id="{498EDABF-8E3B-431D-8822-F135091BCBFF}"/>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51" name="正方形/長方形 150">
          <a:extLst>
            <a:ext uri="{FF2B5EF4-FFF2-40B4-BE49-F238E27FC236}">
              <a16:creationId xmlns:a16="http://schemas.microsoft.com/office/drawing/2014/main" id="{3D9B314F-435B-4C13-A77F-0A895B34EDFD}"/>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52" name="正方形/長方形 151">
          <a:extLst>
            <a:ext uri="{FF2B5EF4-FFF2-40B4-BE49-F238E27FC236}">
              <a16:creationId xmlns:a16="http://schemas.microsoft.com/office/drawing/2014/main" id="{69806559-6731-43C6-BD24-056394E77818}"/>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53" name="正方形/長方形 152">
          <a:extLst>
            <a:ext uri="{FF2B5EF4-FFF2-40B4-BE49-F238E27FC236}">
              <a16:creationId xmlns:a16="http://schemas.microsoft.com/office/drawing/2014/main" id="{52125F5F-573C-49AE-8CE4-9C42ED5B87BB}"/>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54" name="正方形/長方形 153">
          <a:extLst>
            <a:ext uri="{FF2B5EF4-FFF2-40B4-BE49-F238E27FC236}">
              <a16:creationId xmlns:a16="http://schemas.microsoft.com/office/drawing/2014/main" id="{308CF92C-D68E-4BAC-B490-3C6E7F9F52B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55" name="正方形/長方形 154">
          <a:extLst>
            <a:ext uri="{FF2B5EF4-FFF2-40B4-BE49-F238E27FC236}">
              <a16:creationId xmlns:a16="http://schemas.microsoft.com/office/drawing/2014/main" id="{52340F20-FF59-4100-93C2-10C92CF01A58}"/>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56" name="正方形/長方形 155">
          <a:extLst>
            <a:ext uri="{FF2B5EF4-FFF2-40B4-BE49-F238E27FC236}">
              <a16:creationId xmlns:a16="http://schemas.microsoft.com/office/drawing/2014/main" id="{8E8CD79E-5013-4DDF-A39A-83896B9C3D44}"/>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57" name="正方形/長方形 156">
          <a:extLst>
            <a:ext uri="{FF2B5EF4-FFF2-40B4-BE49-F238E27FC236}">
              <a16:creationId xmlns:a16="http://schemas.microsoft.com/office/drawing/2014/main" id="{021C36EB-A9FE-4635-A929-4A5E93BE6D5E}"/>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58" name="テキスト ボックス 157">
          <a:extLst>
            <a:ext uri="{FF2B5EF4-FFF2-40B4-BE49-F238E27FC236}">
              <a16:creationId xmlns:a16="http://schemas.microsoft.com/office/drawing/2014/main" id="{5DC7EF40-A914-435A-95F9-D1CBD0365AD7}"/>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59" name="直線コネクタ 158">
          <a:extLst>
            <a:ext uri="{FF2B5EF4-FFF2-40B4-BE49-F238E27FC236}">
              <a16:creationId xmlns:a16="http://schemas.microsoft.com/office/drawing/2014/main" id="{DAB477EB-E882-4768-A58A-316CBD614B21}"/>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60" name="テキスト ボックス 159">
          <a:extLst>
            <a:ext uri="{FF2B5EF4-FFF2-40B4-BE49-F238E27FC236}">
              <a16:creationId xmlns:a16="http://schemas.microsoft.com/office/drawing/2014/main" id="{628EA598-8A8B-41E6-88AE-DFA913BEAED3}"/>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161" name="直線コネクタ 160">
          <a:extLst>
            <a:ext uri="{FF2B5EF4-FFF2-40B4-BE49-F238E27FC236}">
              <a16:creationId xmlns:a16="http://schemas.microsoft.com/office/drawing/2014/main" id="{13E204B6-CC4C-4BAF-8FBB-E506AFDC4D0D}"/>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162" name="テキスト ボックス 161">
          <a:extLst>
            <a:ext uri="{FF2B5EF4-FFF2-40B4-BE49-F238E27FC236}">
              <a16:creationId xmlns:a16="http://schemas.microsoft.com/office/drawing/2014/main" id="{1A7CBF16-BA85-4B43-8915-AB61837586BD}"/>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163" name="直線コネクタ 162">
          <a:extLst>
            <a:ext uri="{FF2B5EF4-FFF2-40B4-BE49-F238E27FC236}">
              <a16:creationId xmlns:a16="http://schemas.microsoft.com/office/drawing/2014/main" id="{2A9D13C4-E172-4859-9E1F-427424A67865}"/>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164" name="テキスト ボックス 163">
          <a:extLst>
            <a:ext uri="{FF2B5EF4-FFF2-40B4-BE49-F238E27FC236}">
              <a16:creationId xmlns:a16="http://schemas.microsoft.com/office/drawing/2014/main" id="{0F5D3801-948E-484C-B12E-9A5281901FCA}"/>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165" name="直線コネクタ 164">
          <a:extLst>
            <a:ext uri="{FF2B5EF4-FFF2-40B4-BE49-F238E27FC236}">
              <a16:creationId xmlns:a16="http://schemas.microsoft.com/office/drawing/2014/main" id="{385E5F4F-9C66-4B5E-99F7-CECBCE61901D}"/>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166" name="テキスト ボックス 165">
          <a:extLst>
            <a:ext uri="{FF2B5EF4-FFF2-40B4-BE49-F238E27FC236}">
              <a16:creationId xmlns:a16="http://schemas.microsoft.com/office/drawing/2014/main" id="{8514A6A8-CADB-432E-A9BE-056A3213843B}"/>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167" name="直線コネクタ 166">
          <a:extLst>
            <a:ext uri="{FF2B5EF4-FFF2-40B4-BE49-F238E27FC236}">
              <a16:creationId xmlns:a16="http://schemas.microsoft.com/office/drawing/2014/main" id="{2306D74A-68BE-4608-B111-50410EC81AAF}"/>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168" name="テキスト ボックス 167">
          <a:extLst>
            <a:ext uri="{FF2B5EF4-FFF2-40B4-BE49-F238E27FC236}">
              <a16:creationId xmlns:a16="http://schemas.microsoft.com/office/drawing/2014/main" id="{4FE2F0C6-A83A-410A-BF0F-57F995A90093}"/>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169" name="直線コネクタ 168">
          <a:extLst>
            <a:ext uri="{FF2B5EF4-FFF2-40B4-BE49-F238E27FC236}">
              <a16:creationId xmlns:a16="http://schemas.microsoft.com/office/drawing/2014/main" id="{1BAF61FF-41A4-4C85-88F2-EC34899EDF7A}"/>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170" name="テキスト ボックス 169">
          <a:extLst>
            <a:ext uri="{FF2B5EF4-FFF2-40B4-BE49-F238E27FC236}">
              <a16:creationId xmlns:a16="http://schemas.microsoft.com/office/drawing/2014/main" id="{D157D6F0-2F77-4AAE-A456-B7CCD17CC436}"/>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171" name="直線コネクタ 170">
          <a:extLst>
            <a:ext uri="{FF2B5EF4-FFF2-40B4-BE49-F238E27FC236}">
              <a16:creationId xmlns:a16="http://schemas.microsoft.com/office/drawing/2014/main" id="{0520068D-7A98-4181-90A6-3E4F7FECCE19}"/>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172" name="テキスト ボックス 171">
          <a:extLst>
            <a:ext uri="{FF2B5EF4-FFF2-40B4-BE49-F238E27FC236}">
              <a16:creationId xmlns:a16="http://schemas.microsoft.com/office/drawing/2014/main" id="{C82034AB-8EA3-4100-B0A5-6A0E62F40D8B}"/>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73" name="直線コネクタ 172">
          <a:extLst>
            <a:ext uri="{FF2B5EF4-FFF2-40B4-BE49-F238E27FC236}">
              <a16:creationId xmlns:a16="http://schemas.microsoft.com/office/drawing/2014/main" id="{F6032CEA-5F81-4A34-BE71-445553144CF5}"/>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174" name="【福祉施設】&#10;有形固定資産減価償却率グラフ枠">
          <a:extLst>
            <a:ext uri="{FF2B5EF4-FFF2-40B4-BE49-F238E27FC236}">
              <a16:creationId xmlns:a16="http://schemas.microsoft.com/office/drawing/2014/main" id="{B55C16F7-9797-4164-A8CB-568BEF0AF966}"/>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96882</xdr:rowOff>
    </xdr:from>
    <xdr:to>
      <xdr:col>24</xdr:col>
      <xdr:colOff>62865</xdr:colOff>
      <xdr:row>86</xdr:row>
      <xdr:rowOff>168729</xdr:rowOff>
    </xdr:to>
    <xdr:cxnSp macro="">
      <xdr:nvCxnSpPr>
        <xdr:cNvPr id="175" name="直線コネクタ 174">
          <a:extLst>
            <a:ext uri="{FF2B5EF4-FFF2-40B4-BE49-F238E27FC236}">
              <a16:creationId xmlns:a16="http://schemas.microsoft.com/office/drawing/2014/main" id="{506AFFBF-CA92-4BCB-B8A2-5D42D71A148C}"/>
            </a:ext>
          </a:extLst>
        </xdr:cNvPr>
        <xdr:cNvCxnSpPr/>
      </xdr:nvCxnSpPr>
      <xdr:spPr>
        <a:xfrm flipV="1">
          <a:off x="4634865" y="13298532"/>
          <a:ext cx="0" cy="16148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176" name="【福祉施設】&#10;有形固定資産減価償却率最小値テキスト">
          <a:extLst>
            <a:ext uri="{FF2B5EF4-FFF2-40B4-BE49-F238E27FC236}">
              <a16:creationId xmlns:a16="http://schemas.microsoft.com/office/drawing/2014/main" id="{DD721E36-4DDF-4CFD-9AE0-97628B99B63B}"/>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177" name="直線コネクタ 176">
          <a:extLst>
            <a:ext uri="{FF2B5EF4-FFF2-40B4-BE49-F238E27FC236}">
              <a16:creationId xmlns:a16="http://schemas.microsoft.com/office/drawing/2014/main" id="{D6377605-AB67-4C60-BCF3-DC63C864010D}"/>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43559</xdr:rowOff>
    </xdr:from>
    <xdr:ext cx="340478" cy="259045"/>
    <xdr:sp macro="" textlink="">
      <xdr:nvSpPr>
        <xdr:cNvPr id="178" name="【福祉施設】&#10;有形固定資産減価償却率最大値テキスト">
          <a:extLst>
            <a:ext uri="{FF2B5EF4-FFF2-40B4-BE49-F238E27FC236}">
              <a16:creationId xmlns:a16="http://schemas.microsoft.com/office/drawing/2014/main" id="{2E878614-4695-455F-896A-FC771AA74112}"/>
            </a:ext>
          </a:extLst>
        </xdr:cNvPr>
        <xdr:cNvSpPr txBox="1"/>
      </xdr:nvSpPr>
      <xdr:spPr>
        <a:xfrm>
          <a:off x="4673600" y="1307375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96882</xdr:rowOff>
    </xdr:from>
    <xdr:to>
      <xdr:col>24</xdr:col>
      <xdr:colOff>152400</xdr:colOff>
      <xdr:row>77</xdr:row>
      <xdr:rowOff>96882</xdr:rowOff>
    </xdr:to>
    <xdr:cxnSp macro="">
      <xdr:nvCxnSpPr>
        <xdr:cNvPr id="179" name="直線コネクタ 178">
          <a:extLst>
            <a:ext uri="{FF2B5EF4-FFF2-40B4-BE49-F238E27FC236}">
              <a16:creationId xmlns:a16="http://schemas.microsoft.com/office/drawing/2014/main" id="{C6223449-FD07-4AE0-B2F3-990C06037FE9}"/>
            </a:ext>
          </a:extLst>
        </xdr:cNvPr>
        <xdr:cNvCxnSpPr/>
      </xdr:nvCxnSpPr>
      <xdr:spPr>
        <a:xfrm>
          <a:off x="4546600" y="13298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15076</xdr:rowOff>
    </xdr:from>
    <xdr:ext cx="405111" cy="259045"/>
    <xdr:sp macro="" textlink="">
      <xdr:nvSpPr>
        <xdr:cNvPr id="180" name="【福祉施設】&#10;有形固定資産減価償却率平均値テキスト">
          <a:extLst>
            <a:ext uri="{FF2B5EF4-FFF2-40B4-BE49-F238E27FC236}">
              <a16:creationId xmlns:a16="http://schemas.microsoft.com/office/drawing/2014/main" id="{46AA497A-A8FE-4787-B6B3-A7D980FB6801}"/>
            </a:ext>
          </a:extLst>
        </xdr:cNvPr>
        <xdr:cNvSpPr txBox="1"/>
      </xdr:nvSpPr>
      <xdr:spPr>
        <a:xfrm>
          <a:off x="4673600" y="140739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163649</xdr:rowOff>
    </xdr:from>
    <xdr:to>
      <xdr:col>24</xdr:col>
      <xdr:colOff>114300</xdr:colOff>
      <xdr:row>83</xdr:row>
      <xdr:rowOff>93799</xdr:rowOff>
    </xdr:to>
    <xdr:sp macro="" textlink="">
      <xdr:nvSpPr>
        <xdr:cNvPr id="181" name="フローチャート: 判断 180">
          <a:extLst>
            <a:ext uri="{FF2B5EF4-FFF2-40B4-BE49-F238E27FC236}">
              <a16:creationId xmlns:a16="http://schemas.microsoft.com/office/drawing/2014/main" id="{3629FD9A-5CF9-44EF-A3F2-C5E154D76072}"/>
            </a:ext>
          </a:extLst>
        </xdr:cNvPr>
        <xdr:cNvSpPr/>
      </xdr:nvSpPr>
      <xdr:spPr>
        <a:xfrm>
          <a:off x="4584700" y="14222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11793</xdr:rowOff>
    </xdr:from>
    <xdr:to>
      <xdr:col>20</xdr:col>
      <xdr:colOff>38100</xdr:colOff>
      <xdr:row>83</xdr:row>
      <xdr:rowOff>113393</xdr:rowOff>
    </xdr:to>
    <xdr:sp macro="" textlink="">
      <xdr:nvSpPr>
        <xdr:cNvPr id="182" name="フローチャート: 判断 181">
          <a:extLst>
            <a:ext uri="{FF2B5EF4-FFF2-40B4-BE49-F238E27FC236}">
              <a16:creationId xmlns:a16="http://schemas.microsoft.com/office/drawing/2014/main" id="{4ABFAC60-1218-4FAC-A5B5-4BF7E8C4A74D}"/>
            </a:ext>
          </a:extLst>
        </xdr:cNvPr>
        <xdr:cNvSpPr/>
      </xdr:nvSpPr>
      <xdr:spPr>
        <a:xfrm>
          <a:off x="3746500" y="1424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117929</xdr:rowOff>
    </xdr:from>
    <xdr:to>
      <xdr:col>15</xdr:col>
      <xdr:colOff>101600</xdr:colOff>
      <xdr:row>83</xdr:row>
      <xdr:rowOff>48079</xdr:rowOff>
    </xdr:to>
    <xdr:sp macro="" textlink="">
      <xdr:nvSpPr>
        <xdr:cNvPr id="183" name="フローチャート: 判断 182">
          <a:extLst>
            <a:ext uri="{FF2B5EF4-FFF2-40B4-BE49-F238E27FC236}">
              <a16:creationId xmlns:a16="http://schemas.microsoft.com/office/drawing/2014/main" id="{FDF92CF6-9FC7-4C66-91D5-823862D9822A}"/>
            </a:ext>
          </a:extLst>
        </xdr:cNvPr>
        <xdr:cNvSpPr/>
      </xdr:nvSpPr>
      <xdr:spPr>
        <a:xfrm>
          <a:off x="2857500" y="1417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75474</xdr:rowOff>
    </xdr:from>
    <xdr:to>
      <xdr:col>10</xdr:col>
      <xdr:colOff>165100</xdr:colOff>
      <xdr:row>83</xdr:row>
      <xdr:rowOff>5624</xdr:rowOff>
    </xdr:to>
    <xdr:sp macro="" textlink="">
      <xdr:nvSpPr>
        <xdr:cNvPr id="184" name="フローチャート: 判断 183">
          <a:extLst>
            <a:ext uri="{FF2B5EF4-FFF2-40B4-BE49-F238E27FC236}">
              <a16:creationId xmlns:a16="http://schemas.microsoft.com/office/drawing/2014/main" id="{EA7D9488-0902-4428-8B88-F3A8FC5DFAB6}"/>
            </a:ext>
          </a:extLst>
        </xdr:cNvPr>
        <xdr:cNvSpPr/>
      </xdr:nvSpPr>
      <xdr:spPr>
        <a:xfrm>
          <a:off x="1968500" y="1413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34652</xdr:rowOff>
    </xdr:from>
    <xdr:to>
      <xdr:col>6</xdr:col>
      <xdr:colOff>38100</xdr:colOff>
      <xdr:row>82</xdr:row>
      <xdr:rowOff>136252</xdr:rowOff>
    </xdr:to>
    <xdr:sp macro="" textlink="">
      <xdr:nvSpPr>
        <xdr:cNvPr id="185" name="フローチャート: 判断 184">
          <a:extLst>
            <a:ext uri="{FF2B5EF4-FFF2-40B4-BE49-F238E27FC236}">
              <a16:creationId xmlns:a16="http://schemas.microsoft.com/office/drawing/2014/main" id="{B3A1968E-0B6D-48E4-9613-3D66626104C8}"/>
            </a:ext>
          </a:extLst>
        </xdr:cNvPr>
        <xdr:cNvSpPr/>
      </xdr:nvSpPr>
      <xdr:spPr>
        <a:xfrm>
          <a:off x="1079500" y="1409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86" name="テキスト ボックス 185">
          <a:extLst>
            <a:ext uri="{FF2B5EF4-FFF2-40B4-BE49-F238E27FC236}">
              <a16:creationId xmlns:a16="http://schemas.microsoft.com/office/drawing/2014/main" id="{E21F9F2F-5145-49B9-8EBF-27A4350F4C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87" name="テキスト ボックス 186">
          <a:extLst>
            <a:ext uri="{FF2B5EF4-FFF2-40B4-BE49-F238E27FC236}">
              <a16:creationId xmlns:a16="http://schemas.microsoft.com/office/drawing/2014/main" id="{A0A23427-25AD-4CFC-953D-2A5DF2FDCA3D}"/>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188" name="テキスト ボックス 187">
          <a:extLst>
            <a:ext uri="{FF2B5EF4-FFF2-40B4-BE49-F238E27FC236}">
              <a16:creationId xmlns:a16="http://schemas.microsoft.com/office/drawing/2014/main" id="{D74A6768-39FD-4884-A32A-464FFF721628}"/>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189" name="テキスト ボックス 188">
          <a:extLst>
            <a:ext uri="{FF2B5EF4-FFF2-40B4-BE49-F238E27FC236}">
              <a16:creationId xmlns:a16="http://schemas.microsoft.com/office/drawing/2014/main" id="{40696A68-2DF2-4826-8C05-A046A05B5B03}"/>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190" name="テキスト ボックス 189">
          <a:extLst>
            <a:ext uri="{FF2B5EF4-FFF2-40B4-BE49-F238E27FC236}">
              <a16:creationId xmlns:a16="http://schemas.microsoft.com/office/drawing/2014/main" id="{DF8C8326-71DB-4024-8E78-BEC10218ED6E}"/>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6894</xdr:rowOff>
    </xdr:from>
    <xdr:to>
      <xdr:col>24</xdr:col>
      <xdr:colOff>114300</xdr:colOff>
      <xdr:row>83</xdr:row>
      <xdr:rowOff>108494</xdr:rowOff>
    </xdr:to>
    <xdr:sp macro="" textlink="">
      <xdr:nvSpPr>
        <xdr:cNvPr id="191" name="楕円 190">
          <a:extLst>
            <a:ext uri="{FF2B5EF4-FFF2-40B4-BE49-F238E27FC236}">
              <a16:creationId xmlns:a16="http://schemas.microsoft.com/office/drawing/2014/main" id="{4ABD110F-065F-4A6D-80F4-6E45C63A703D}"/>
            </a:ext>
          </a:extLst>
        </xdr:cNvPr>
        <xdr:cNvSpPr/>
      </xdr:nvSpPr>
      <xdr:spPr>
        <a:xfrm>
          <a:off x="4584700" y="14237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156771</xdr:rowOff>
    </xdr:from>
    <xdr:ext cx="405111" cy="259045"/>
    <xdr:sp macro="" textlink="">
      <xdr:nvSpPr>
        <xdr:cNvPr id="192" name="【福祉施設】&#10;有形固定資産減価償却率該当値テキスト">
          <a:extLst>
            <a:ext uri="{FF2B5EF4-FFF2-40B4-BE49-F238E27FC236}">
              <a16:creationId xmlns:a16="http://schemas.microsoft.com/office/drawing/2014/main" id="{B938F03C-6DEA-4C3B-BB3E-931E5E515C84}"/>
            </a:ext>
          </a:extLst>
        </xdr:cNvPr>
        <xdr:cNvSpPr txBox="1"/>
      </xdr:nvSpPr>
      <xdr:spPr>
        <a:xfrm>
          <a:off x="4673600" y="14215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152219</xdr:rowOff>
    </xdr:from>
    <xdr:to>
      <xdr:col>20</xdr:col>
      <xdr:colOff>38100</xdr:colOff>
      <xdr:row>83</xdr:row>
      <xdr:rowOff>82369</xdr:rowOff>
    </xdr:to>
    <xdr:sp macro="" textlink="">
      <xdr:nvSpPr>
        <xdr:cNvPr id="193" name="楕円 192">
          <a:extLst>
            <a:ext uri="{FF2B5EF4-FFF2-40B4-BE49-F238E27FC236}">
              <a16:creationId xmlns:a16="http://schemas.microsoft.com/office/drawing/2014/main" id="{B3A9EF06-AFE3-40A5-BE97-61C20B19254B}"/>
            </a:ext>
          </a:extLst>
        </xdr:cNvPr>
        <xdr:cNvSpPr/>
      </xdr:nvSpPr>
      <xdr:spPr>
        <a:xfrm>
          <a:off x="3746500" y="14211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31569</xdr:rowOff>
    </xdr:from>
    <xdr:to>
      <xdr:col>24</xdr:col>
      <xdr:colOff>63500</xdr:colOff>
      <xdr:row>83</xdr:row>
      <xdr:rowOff>57694</xdr:rowOff>
    </xdr:to>
    <xdr:cxnSp macro="">
      <xdr:nvCxnSpPr>
        <xdr:cNvPr id="194" name="直線コネクタ 193">
          <a:extLst>
            <a:ext uri="{FF2B5EF4-FFF2-40B4-BE49-F238E27FC236}">
              <a16:creationId xmlns:a16="http://schemas.microsoft.com/office/drawing/2014/main" id="{148BA65D-2692-459D-A29F-09E02100AF2B}"/>
            </a:ext>
          </a:extLst>
        </xdr:cNvPr>
        <xdr:cNvCxnSpPr/>
      </xdr:nvCxnSpPr>
      <xdr:spPr>
        <a:xfrm>
          <a:off x="3797300" y="14261919"/>
          <a:ext cx="8382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3629</xdr:rowOff>
    </xdr:from>
    <xdr:to>
      <xdr:col>15</xdr:col>
      <xdr:colOff>101600</xdr:colOff>
      <xdr:row>83</xdr:row>
      <xdr:rowOff>105229</xdr:rowOff>
    </xdr:to>
    <xdr:sp macro="" textlink="">
      <xdr:nvSpPr>
        <xdr:cNvPr id="195" name="楕円 194">
          <a:extLst>
            <a:ext uri="{FF2B5EF4-FFF2-40B4-BE49-F238E27FC236}">
              <a16:creationId xmlns:a16="http://schemas.microsoft.com/office/drawing/2014/main" id="{45E7E953-BE80-4B17-938B-6E5E972F65AE}"/>
            </a:ext>
          </a:extLst>
        </xdr:cNvPr>
        <xdr:cNvSpPr/>
      </xdr:nvSpPr>
      <xdr:spPr>
        <a:xfrm>
          <a:off x="2857500" y="14233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31569</xdr:rowOff>
    </xdr:from>
    <xdr:to>
      <xdr:col>19</xdr:col>
      <xdr:colOff>177800</xdr:colOff>
      <xdr:row>83</xdr:row>
      <xdr:rowOff>54429</xdr:rowOff>
    </xdr:to>
    <xdr:cxnSp macro="">
      <xdr:nvCxnSpPr>
        <xdr:cNvPr id="196" name="直線コネクタ 195">
          <a:extLst>
            <a:ext uri="{FF2B5EF4-FFF2-40B4-BE49-F238E27FC236}">
              <a16:creationId xmlns:a16="http://schemas.microsoft.com/office/drawing/2014/main" id="{17658F56-CE3B-4960-B5E9-1D41B63226EE}"/>
            </a:ext>
          </a:extLst>
        </xdr:cNvPr>
        <xdr:cNvCxnSpPr/>
      </xdr:nvCxnSpPr>
      <xdr:spPr>
        <a:xfrm flipV="1">
          <a:off x="2908300" y="14261919"/>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104520</xdr:rowOff>
    </xdr:from>
    <xdr:ext cx="405111" cy="259045"/>
    <xdr:sp macro="" textlink="">
      <xdr:nvSpPr>
        <xdr:cNvPr id="197" name="n_1aveValue【福祉施設】&#10;有形固定資産減価償却率">
          <a:extLst>
            <a:ext uri="{FF2B5EF4-FFF2-40B4-BE49-F238E27FC236}">
              <a16:creationId xmlns:a16="http://schemas.microsoft.com/office/drawing/2014/main" id="{92CA151E-B3A6-4B9F-81CA-50D84D33B172}"/>
            </a:ext>
          </a:extLst>
        </xdr:cNvPr>
        <xdr:cNvSpPr txBox="1"/>
      </xdr:nvSpPr>
      <xdr:spPr>
        <a:xfrm>
          <a:off x="3582044" y="1433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64606</xdr:rowOff>
    </xdr:from>
    <xdr:ext cx="405111" cy="259045"/>
    <xdr:sp macro="" textlink="">
      <xdr:nvSpPr>
        <xdr:cNvPr id="198" name="n_2aveValue【福祉施設】&#10;有形固定資産減価償却率">
          <a:extLst>
            <a:ext uri="{FF2B5EF4-FFF2-40B4-BE49-F238E27FC236}">
              <a16:creationId xmlns:a16="http://schemas.microsoft.com/office/drawing/2014/main" id="{453EBF4C-4988-4DA6-8270-C903B728C87D}"/>
            </a:ext>
          </a:extLst>
        </xdr:cNvPr>
        <xdr:cNvSpPr txBox="1"/>
      </xdr:nvSpPr>
      <xdr:spPr>
        <a:xfrm>
          <a:off x="2705744" y="13952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22151</xdr:rowOff>
    </xdr:from>
    <xdr:ext cx="405111" cy="259045"/>
    <xdr:sp macro="" textlink="">
      <xdr:nvSpPr>
        <xdr:cNvPr id="199" name="n_3aveValue【福祉施設】&#10;有形固定資産減価償却率">
          <a:extLst>
            <a:ext uri="{FF2B5EF4-FFF2-40B4-BE49-F238E27FC236}">
              <a16:creationId xmlns:a16="http://schemas.microsoft.com/office/drawing/2014/main" id="{1AEEAC9F-3C61-4AA7-AF31-FE6DBD0458FC}"/>
            </a:ext>
          </a:extLst>
        </xdr:cNvPr>
        <xdr:cNvSpPr txBox="1"/>
      </xdr:nvSpPr>
      <xdr:spPr>
        <a:xfrm>
          <a:off x="1816744" y="13909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152779</xdr:rowOff>
    </xdr:from>
    <xdr:ext cx="405111" cy="259045"/>
    <xdr:sp macro="" textlink="">
      <xdr:nvSpPr>
        <xdr:cNvPr id="200" name="n_4aveValue【福祉施設】&#10;有形固定資産減価償却率">
          <a:extLst>
            <a:ext uri="{FF2B5EF4-FFF2-40B4-BE49-F238E27FC236}">
              <a16:creationId xmlns:a16="http://schemas.microsoft.com/office/drawing/2014/main" id="{87FE59D6-64E3-47B1-9184-7D96CCCA5209}"/>
            </a:ext>
          </a:extLst>
        </xdr:cNvPr>
        <xdr:cNvSpPr txBox="1"/>
      </xdr:nvSpPr>
      <xdr:spPr>
        <a:xfrm>
          <a:off x="927744" y="1386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98896</xdr:rowOff>
    </xdr:from>
    <xdr:ext cx="405111" cy="259045"/>
    <xdr:sp macro="" textlink="">
      <xdr:nvSpPr>
        <xdr:cNvPr id="201" name="n_1mainValue【福祉施設】&#10;有形固定資産減価償却率">
          <a:extLst>
            <a:ext uri="{FF2B5EF4-FFF2-40B4-BE49-F238E27FC236}">
              <a16:creationId xmlns:a16="http://schemas.microsoft.com/office/drawing/2014/main" id="{9B196354-387C-45C2-A6BB-2A7D8F46DD78}"/>
            </a:ext>
          </a:extLst>
        </xdr:cNvPr>
        <xdr:cNvSpPr txBox="1"/>
      </xdr:nvSpPr>
      <xdr:spPr>
        <a:xfrm>
          <a:off x="3582044" y="13986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96356</xdr:rowOff>
    </xdr:from>
    <xdr:ext cx="405111" cy="259045"/>
    <xdr:sp macro="" textlink="">
      <xdr:nvSpPr>
        <xdr:cNvPr id="202" name="n_2mainValue【福祉施設】&#10;有形固定資産減価償却率">
          <a:extLst>
            <a:ext uri="{FF2B5EF4-FFF2-40B4-BE49-F238E27FC236}">
              <a16:creationId xmlns:a16="http://schemas.microsoft.com/office/drawing/2014/main" id="{83414D42-7A64-40C0-A6B0-56F7D45DEFF5}"/>
            </a:ext>
          </a:extLst>
        </xdr:cNvPr>
        <xdr:cNvSpPr txBox="1"/>
      </xdr:nvSpPr>
      <xdr:spPr>
        <a:xfrm>
          <a:off x="2705744" y="143267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03" name="正方形/長方形 202">
          <a:extLst>
            <a:ext uri="{FF2B5EF4-FFF2-40B4-BE49-F238E27FC236}">
              <a16:creationId xmlns:a16="http://schemas.microsoft.com/office/drawing/2014/main" id="{18671F9B-A5D7-4CAF-BA72-135651EB0362}"/>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04" name="正方形/長方形 203">
          <a:extLst>
            <a:ext uri="{FF2B5EF4-FFF2-40B4-BE49-F238E27FC236}">
              <a16:creationId xmlns:a16="http://schemas.microsoft.com/office/drawing/2014/main" id="{76929CE1-97E1-4346-A3C1-F4D0C1CCA9C2}"/>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05" name="正方形/長方形 204">
          <a:extLst>
            <a:ext uri="{FF2B5EF4-FFF2-40B4-BE49-F238E27FC236}">
              <a16:creationId xmlns:a16="http://schemas.microsoft.com/office/drawing/2014/main" id="{0D624C4C-C0BC-4ECC-8E4B-E199DA4D70A4}"/>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06" name="正方形/長方形 205">
          <a:extLst>
            <a:ext uri="{FF2B5EF4-FFF2-40B4-BE49-F238E27FC236}">
              <a16:creationId xmlns:a16="http://schemas.microsoft.com/office/drawing/2014/main" id="{49D36C72-DB60-4236-B2AC-D13B966E7D69}"/>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07" name="正方形/長方形 206">
          <a:extLst>
            <a:ext uri="{FF2B5EF4-FFF2-40B4-BE49-F238E27FC236}">
              <a16:creationId xmlns:a16="http://schemas.microsoft.com/office/drawing/2014/main" id="{9EAF12C1-0EA3-4EFC-B179-E19627D30311}"/>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08" name="正方形/長方形 207">
          <a:extLst>
            <a:ext uri="{FF2B5EF4-FFF2-40B4-BE49-F238E27FC236}">
              <a16:creationId xmlns:a16="http://schemas.microsoft.com/office/drawing/2014/main" id="{0899CEFE-11F3-411F-9DD3-A054A213A7EF}"/>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09" name="正方形/長方形 208">
          <a:extLst>
            <a:ext uri="{FF2B5EF4-FFF2-40B4-BE49-F238E27FC236}">
              <a16:creationId xmlns:a16="http://schemas.microsoft.com/office/drawing/2014/main" id="{1A9D3E6D-0170-45C0-B617-FA3C96C02805}"/>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10" name="正方形/長方形 209">
          <a:extLst>
            <a:ext uri="{FF2B5EF4-FFF2-40B4-BE49-F238E27FC236}">
              <a16:creationId xmlns:a16="http://schemas.microsoft.com/office/drawing/2014/main" id="{E037A5E8-D50C-4C8B-88C3-C592920D6A9F}"/>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11" name="テキスト ボックス 210">
          <a:extLst>
            <a:ext uri="{FF2B5EF4-FFF2-40B4-BE49-F238E27FC236}">
              <a16:creationId xmlns:a16="http://schemas.microsoft.com/office/drawing/2014/main" id="{B6D8F7DB-3354-4A10-B516-BB55D0F6066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12" name="直線コネクタ 211">
          <a:extLst>
            <a:ext uri="{FF2B5EF4-FFF2-40B4-BE49-F238E27FC236}">
              <a16:creationId xmlns:a16="http://schemas.microsoft.com/office/drawing/2014/main" id="{57ADBF39-746E-400C-B201-B1CC30440A3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213" name="直線コネクタ 212">
          <a:extLst>
            <a:ext uri="{FF2B5EF4-FFF2-40B4-BE49-F238E27FC236}">
              <a16:creationId xmlns:a16="http://schemas.microsoft.com/office/drawing/2014/main" id="{FB07B89E-C123-4063-B567-94A60F48EBC0}"/>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214" name="テキスト ボックス 213">
          <a:extLst>
            <a:ext uri="{FF2B5EF4-FFF2-40B4-BE49-F238E27FC236}">
              <a16:creationId xmlns:a16="http://schemas.microsoft.com/office/drawing/2014/main" id="{1BC5B791-F5D7-4DD0-B4DF-EF55C8CD3904}"/>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215" name="直線コネクタ 214">
          <a:extLst>
            <a:ext uri="{FF2B5EF4-FFF2-40B4-BE49-F238E27FC236}">
              <a16:creationId xmlns:a16="http://schemas.microsoft.com/office/drawing/2014/main" id="{A1C74C47-F0AF-498B-9DBA-7A63C374014D}"/>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216" name="テキスト ボックス 215">
          <a:extLst>
            <a:ext uri="{FF2B5EF4-FFF2-40B4-BE49-F238E27FC236}">
              <a16:creationId xmlns:a16="http://schemas.microsoft.com/office/drawing/2014/main" id="{161C38E5-855B-428E-9F8B-9EE199616E90}"/>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217" name="直線コネクタ 216">
          <a:extLst>
            <a:ext uri="{FF2B5EF4-FFF2-40B4-BE49-F238E27FC236}">
              <a16:creationId xmlns:a16="http://schemas.microsoft.com/office/drawing/2014/main" id="{645D9D93-E72C-4F0E-AA1B-08BB664D87F4}"/>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218" name="テキスト ボックス 217">
          <a:extLst>
            <a:ext uri="{FF2B5EF4-FFF2-40B4-BE49-F238E27FC236}">
              <a16:creationId xmlns:a16="http://schemas.microsoft.com/office/drawing/2014/main" id="{BE82D6CE-E5BE-4002-80C5-65836CAE0A5F}"/>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219" name="直線コネクタ 218">
          <a:extLst>
            <a:ext uri="{FF2B5EF4-FFF2-40B4-BE49-F238E27FC236}">
              <a16:creationId xmlns:a16="http://schemas.microsoft.com/office/drawing/2014/main" id="{252ECAB9-A553-442B-A3A5-025CA847D811}"/>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220" name="テキスト ボックス 219">
          <a:extLst>
            <a:ext uri="{FF2B5EF4-FFF2-40B4-BE49-F238E27FC236}">
              <a16:creationId xmlns:a16="http://schemas.microsoft.com/office/drawing/2014/main" id="{CCAE57EB-FBBB-47A9-9E08-3BA26D40F8A3}"/>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221" name="直線コネクタ 220">
          <a:extLst>
            <a:ext uri="{FF2B5EF4-FFF2-40B4-BE49-F238E27FC236}">
              <a16:creationId xmlns:a16="http://schemas.microsoft.com/office/drawing/2014/main" id="{61DCADF0-550A-40C4-90AC-91854D633D7A}"/>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222" name="テキスト ボックス 221">
          <a:extLst>
            <a:ext uri="{FF2B5EF4-FFF2-40B4-BE49-F238E27FC236}">
              <a16:creationId xmlns:a16="http://schemas.microsoft.com/office/drawing/2014/main" id="{A04EDBC0-947D-4A28-AE38-2E9310573415}"/>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223" name="直線コネクタ 222">
          <a:extLst>
            <a:ext uri="{FF2B5EF4-FFF2-40B4-BE49-F238E27FC236}">
              <a16:creationId xmlns:a16="http://schemas.microsoft.com/office/drawing/2014/main" id="{56FADDCF-8A61-4603-8667-C39C5DFBF01B}"/>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224" name="テキスト ボックス 223">
          <a:extLst>
            <a:ext uri="{FF2B5EF4-FFF2-40B4-BE49-F238E27FC236}">
              <a16:creationId xmlns:a16="http://schemas.microsoft.com/office/drawing/2014/main" id="{50B3F56A-A2FE-4553-8706-3C7D21D8F654}"/>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25" name="直線コネクタ 224">
          <a:extLst>
            <a:ext uri="{FF2B5EF4-FFF2-40B4-BE49-F238E27FC236}">
              <a16:creationId xmlns:a16="http://schemas.microsoft.com/office/drawing/2014/main" id="{D72C355C-4A03-443E-814C-9F87E6254BAB}"/>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26" name="テキスト ボックス 225">
          <a:extLst>
            <a:ext uri="{FF2B5EF4-FFF2-40B4-BE49-F238E27FC236}">
              <a16:creationId xmlns:a16="http://schemas.microsoft.com/office/drawing/2014/main" id="{FFEA3918-CC5B-4681-BA07-B7194CF125F9}"/>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27" name="【福祉施設】&#10;一人当たり面積グラフ枠">
          <a:extLst>
            <a:ext uri="{FF2B5EF4-FFF2-40B4-BE49-F238E27FC236}">
              <a16:creationId xmlns:a16="http://schemas.microsoft.com/office/drawing/2014/main" id="{B1FF4EF4-D22D-4616-A71F-489603C18438}"/>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117784</xdr:rowOff>
    </xdr:from>
    <xdr:to>
      <xdr:col>54</xdr:col>
      <xdr:colOff>189865</xdr:colOff>
      <xdr:row>86</xdr:row>
      <xdr:rowOff>157952</xdr:rowOff>
    </xdr:to>
    <xdr:cxnSp macro="">
      <xdr:nvCxnSpPr>
        <xdr:cNvPr id="228" name="直線コネクタ 227">
          <a:extLst>
            <a:ext uri="{FF2B5EF4-FFF2-40B4-BE49-F238E27FC236}">
              <a16:creationId xmlns:a16="http://schemas.microsoft.com/office/drawing/2014/main" id="{2860F57B-BD19-4429-BEA7-1D80458E0767}"/>
            </a:ext>
          </a:extLst>
        </xdr:cNvPr>
        <xdr:cNvCxnSpPr/>
      </xdr:nvCxnSpPr>
      <xdr:spPr>
        <a:xfrm flipV="1">
          <a:off x="10476865" y="13490884"/>
          <a:ext cx="0" cy="14117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161779</xdr:rowOff>
    </xdr:from>
    <xdr:ext cx="469744" cy="259045"/>
    <xdr:sp macro="" textlink="">
      <xdr:nvSpPr>
        <xdr:cNvPr id="229" name="【福祉施設】&#10;一人当たり面積最小値テキスト">
          <a:extLst>
            <a:ext uri="{FF2B5EF4-FFF2-40B4-BE49-F238E27FC236}">
              <a16:creationId xmlns:a16="http://schemas.microsoft.com/office/drawing/2014/main" id="{180F80EC-A35E-47C4-8395-3594141698FA}"/>
            </a:ext>
          </a:extLst>
        </xdr:cNvPr>
        <xdr:cNvSpPr txBox="1"/>
      </xdr:nvSpPr>
      <xdr:spPr>
        <a:xfrm>
          <a:off x="10515600" y="14906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157952</xdr:rowOff>
    </xdr:from>
    <xdr:to>
      <xdr:col>55</xdr:col>
      <xdr:colOff>88900</xdr:colOff>
      <xdr:row>86</xdr:row>
      <xdr:rowOff>157952</xdr:rowOff>
    </xdr:to>
    <xdr:cxnSp macro="">
      <xdr:nvCxnSpPr>
        <xdr:cNvPr id="230" name="直線コネクタ 229">
          <a:extLst>
            <a:ext uri="{FF2B5EF4-FFF2-40B4-BE49-F238E27FC236}">
              <a16:creationId xmlns:a16="http://schemas.microsoft.com/office/drawing/2014/main" id="{DD63AA7B-57AF-44CB-A25F-FE52EF05E66C}"/>
            </a:ext>
          </a:extLst>
        </xdr:cNvPr>
        <xdr:cNvCxnSpPr/>
      </xdr:nvCxnSpPr>
      <xdr:spPr>
        <a:xfrm>
          <a:off x="10388600" y="149026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64461</xdr:rowOff>
    </xdr:from>
    <xdr:ext cx="469744" cy="259045"/>
    <xdr:sp macro="" textlink="">
      <xdr:nvSpPr>
        <xdr:cNvPr id="231" name="【福祉施設】&#10;一人当たり面積最大値テキスト">
          <a:extLst>
            <a:ext uri="{FF2B5EF4-FFF2-40B4-BE49-F238E27FC236}">
              <a16:creationId xmlns:a16="http://schemas.microsoft.com/office/drawing/2014/main" id="{36904225-DCFA-40ED-83F2-BF988D4C424C}"/>
            </a:ext>
          </a:extLst>
        </xdr:cNvPr>
        <xdr:cNvSpPr txBox="1"/>
      </xdr:nvSpPr>
      <xdr:spPr>
        <a:xfrm>
          <a:off x="10515600" y="13266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117784</xdr:rowOff>
    </xdr:from>
    <xdr:to>
      <xdr:col>55</xdr:col>
      <xdr:colOff>88900</xdr:colOff>
      <xdr:row>78</xdr:row>
      <xdr:rowOff>117784</xdr:rowOff>
    </xdr:to>
    <xdr:cxnSp macro="">
      <xdr:nvCxnSpPr>
        <xdr:cNvPr id="232" name="直線コネクタ 231">
          <a:extLst>
            <a:ext uri="{FF2B5EF4-FFF2-40B4-BE49-F238E27FC236}">
              <a16:creationId xmlns:a16="http://schemas.microsoft.com/office/drawing/2014/main" id="{C34E4A44-D111-4FF7-9669-D65D31B7C5F1}"/>
            </a:ext>
          </a:extLst>
        </xdr:cNvPr>
        <xdr:cNvCxnSpPr/>
      </xdr:nvCxnSpPr>
      <xdr:spPr>
        <a:xfrm>
          <a:off x="10388600" y="13490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38589</xdr:rowOff>
    </xdr:from>
    <xdr:ext cx="469744" cy="259045"/>
    <xdr:sp macro="" textlink="">
      <xdr:nvSpPr>
        <xdr:cNvPr id="233" name="【福祉施設】&#10;一人当たり面積平均値テキスト">
          <a:extLst>
            <a:ext uri="{FF2B5EF4-FFF2-40B4-BE49-F238E27FC236}">
              <a16:creationId xmlns:a16="http://schemas.microsoft.com/office/drawing/2014/main" id="{16D8E1D1-2E77-485B-AFCF-E0052DD8AE87}"/>
            </a:ext>
          </a:extLst>
        </xdr:cNvPr>
        <xdr:cNvSpPr txBox="1"/>
      </xdr:nvSpPr>
      <xdr:spPr>
        <a:xfrm>
          <a:off x="10515600" y="144403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15712</xdr:rowOff>
    </xdr:from>
    <xdr:to>
      <xdr:col>55</xdr:col>
      <xdr:colOff>50800</xdr:colOff>
      <xdr:row>85</xdr:row>
      <xdr:rowOff>117312</xdr:rowOff>
    </xdr:to>
    <xdr:sp macro="" textlink="">
      <xdr:nvSpPr>
        <xdr:cNvPr id="234" name="フローチャート: 判断 233">
          <a:extLst>
            <a:ext uri="{FF2B5EF4-FFF2-40B4-BE49-F238E27FC236}">
              <a16:creationId xmlns:a16="http://schemas.microsoft.com/office/drawing/2014/main" id="{87F0D282-D70C-4729-BE1C-2327E87E4B0D}"/>
            </a:ext>
          </a:extLst>
        </xdr:cNvPr>
        <xdr:cNvSpPr/>
      </xdr:nvSpPr>
      <xdr:spPr>
        <a:xfrm>
          <a:off x="10426700" y="14588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26488</xdr:rowOff>
    </xdr:from>
    <xdr:to>
      <xdr:col>50</xdr:col>
      <xdr:colOff>165100</xdr:colOff>
      <xdr:row>85</xdr:row>
      <xdr:rowOff>128088</xdr:rowOff>
    </xdr:to>
    <xdr:sp macro="" textlink="">
      <xdr:nvSpPr>
        <xdr:cNvPr id="235" name="フローチャート: 判断 234">
          <a:extLst>
            <a:ext uri="{FF2B5EF4-FFF2-40B4-BE49-F238E27FC236}">
              <a16:creationId xmlns:a16="http://schemas.microsoft.com/office/drawing/2014/main" id="{72D0AC1E-DB9D-42EB-B629-3A2DFBD7D35D}"/>
            </a:ext>
          </a:extLst>
        </xdr:cNvPr>
        <xdr:cNvSpPr/>
      </xdr:nvSpPr>
      <xdr:spPr>
        <a:xfrm>
          <a:off x="9588500" y="145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25183</xdr:rowOff>
    </xdr:from>
    <xdr:to>
      <xdr:col>46</xdr:col>
      <xdr:colOff>38100</xdr:colOff>
      <xdr:row>85</xdr:row>
      <xdr:rowOff>126783</xdr:rowOff>
    </xdr:to>
    <xdr:sp macro="" textlink="">
      <xdr:nvSpPr>
        <xdr:cNvPr id="236" name="フローチャート: 判断 235">
          <a:extLst>
            <a:ext uri="{FF2B5EF4-FFF2-40B4-BE49-F238E27FC236}">
              <a16:creationId xmlns:a16="http://schemas.microsoft.com/office/drawing/2014/main" id="{61358FFA-645C-447A-B7D0-F3913AFEEF5C}"/>
            </a:ext>
          </a:extLst>
        </xdr:cNvPr>
        <xdr:cNvSpPr/>
      </xdr:nvSpPr>
      <xdr:spPr>
        <a:xfrm>
          <a:off x="8699500" y="14598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32367</xdr:rowOff>
    </xdr:from>
    <xdr:to>
      <xdr:col>41</xdr:col>
      <xdr:colOff>101600</xdr:colOff>
      <xdr:row>85</xdr:row>
      <xdr:rowOff>133967</xdr:rowOff>
    </xdr:to>
    <xdr:sp macro="" textlink="">
      <xdr:nvSpPr>
        <xdr:cNvPr id="237" name="フローチャート: 判断 236">
          <a:extLst>
            <a:ext uri="{FF2B5EF4-FFF2-40B4-BE49-F238E27FC236}">
              <a16:creationId xmlns:a16="http://schemas.microsoft.com/office/drawing/2014/main" id="{41AE823C-3DAA-4F5D-932F-DF92F5C0E9C4}"/>
            </a:ext>
          </a:extLst>
        </xdr:cNvPr>
        <xdr:cNvSpPr/>
      </xdr:nvSpPr>
      <xdr:spPr>
        <a:xfrm>
          <a:off x="7810500" y="14605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34979</xdr:rowOff>
    </xdr:from>
    <xdr:to>
      <xdr:col>36</xdr:col>
      <xdr:colOff>165100</xdr:colOff>
      <xdr:row>85</xdr:row>
      <xdr:rowOff>136579</xdr:rowOff>
    </xdr:to>
    <xdr:sp macro="" textlink="">
      <xdr:nvSpPr>
        <xdr:cNvPr id="238" name="フローチャート: 判断 237">
          <a:extLst>
            <a:ext uri="{FF2B5EF4-FFF2-40B4-BE49-F238E27FC236}">
              <a16:creationId xmlns:a16="http://schemas.microsoft.com/office/drawing/2014/main" id="{98201B50-4C0B-4C8D-B401-AA47A65D3E43}"/>
            </a:ext>
          </a:extLst>
        </xdr:cNvPr>
        <xdr:cNvSpPr/>
      </xdr:nvSpPr>
      <xdr:spPr>
        <a:xfrm>
          <a:off x="6921500" y="14608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39" name="テキスト ボックス 238">
          <a:extLst>
            <a:ext uri="{FF2B5EF4-FFF2-40B4-BE49-F238E27FC236}">
              <a16:creationId xmlns:a16="http://schemas.microsoft.com/office/drawing/2014/main" id="{7005B989-A017-4026-B99B-D380404AAE08}"/>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40" name="テキスト ボックス 239">
          <a:extLst>
            <a:ext uri="{FF2B5EF4-FFF2-40B4-BE49-F238E27FC236}">
              <a16:creationId xmlns:a16="http://schemas.microsoft.com/office/drawing/2014/main" id="{D485C011-92FB-4D30-8F03-AD9C21A9A897}"/>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41" name="テキスト ボックス 240">
          <a:extLst>
            <a:ext uri="{FF2B5EF4-FFF2-40B4-BE49-F238E27FC236}">
              <a16:creationId xmlns:a16="http://schemas.microsoft.com/office/drawing/2014/main" id="{46DCD59D-482E-4F7E-9FA1-FBE0D8F88741}"/>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42" name="テキスト ボックス 241">
          <a:extLst>
            <a:ext uri="{FF2B5EF4-FFF2-40B4-BE49-F238E27FC236}">
              <a16:creationId xmlns:a16="http://schemas.microsoft.com/office/drawing/2014/main" id="{64E2074E-5105-4582-A5EF-81810A5C8EB2}"/>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43" name="テキスト ボックス 242">
          <a:extLst>
            <a:ext uri="{FF2B5EF4-FFF2-40B4-BE49-F238E27FC236}">
              <a16:creationId xmlns:a16="http://schemas.microsoft.com/office/drawing/2014/main" id="{92FF923F-0B57-4356-B932-193E2C17CA09}"/>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147974</xdr:rowOff>
    </xdr:from>
    <xdr:to>
      <xdr:col>55</xdr:col>
      <xdr:colOff>50800</xdr:colOff>
      <xdr:row>86</xdr:row>
      <xdr:rowOff>78124</xdr:rowOff>
    </xdr:to>
    <xdr:sp macro="" textlink="">
      <xdr:nvSpPr>
        <xdr:cNvPr id="244" name="楕円 243">
          <a:extLst>
            <a:ext uri="{FF2B5EF4-FFF2-40B4-BE49-F238E27FC236}">
              <a16:creationId xmlns:a16="http://schemas.microsoft.com/office/drawing/2014/main" id="{EB70ABAB-C38D-4F91-8499-439997E4092E}"/>
            </a:ext>
          </a:extLst>
        </xdr:cNvPr>
        <xdr:cNvSpPr/>
      </xdr:nvSpPr>
      <xdr:spPr>
        <a:xfrm>
          <a:off x="10426700" y="14721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126401</xdr:rowOff>
    </xdr:from>
    <xdr:ext cx="469744" cy="259045"/>
    <xdr:sp macro="" textlink="">
      <xdr:nvSpPr>
        <xdr:cNvPr id="245" name="【福祉施設】&#10;一人当たり面積該当値テキスト">
          <a:extLst>
            <a:ext uri="{FF2B5EF4-FFF2-40B4-BE49-F238E27FC236}">
              <a16:creationId xmlns:a16="http://schemas.microsoft.com/office/drawing/2014/main" id="{9768EB22-E032-42B7-A883-3C4F60586DFF}"/>
            </a:ext>
          </a:extLst>
        </xdr:cNvPr>
        <xdr:cNvSpPr txBox="1"/>
      </xdr:nvSpPr>
      <xdr:spPr>
        <a:xfrm>
          <a:off x="10515600" y="14699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150912</xdr:rowOff>
    </xdr:from>
    <xdr:to>
      <xdr:col>50</xdr:col>
      <xdr:colOff>165100</xdr:colOff>
      <xdr:row>86</xdr:row>
      <xdr:rowOff>81062</xdr:rowOff>
    </xdr:to>
    <xdr:sp macro="" textlink="">
      <xdr:nvSpPr>
        <xdr:cNvPr id="246" name="楕円 245">
          <a:extLst>
            <a:ext uri="{FF2B5EF4-FFF2-40B4-BE49-F238E27FC236}">
              <a16:creationId xmlns:a16="http://schemas.microsoft.com/office/drawing/2014/main" id="{C113FB19-0FE0-4044-80D2-CD659CD42322}"/>
            </a:ext>
          </a:extLst>
        </xdr:cNvPr>
        <xdr:cNvSpPr/>
      </xdr:nvSpPr>
      <xdr:spPr>
        <a:xfrm>
          <a:off x="9588500" y="14724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27324</xdr:rowOff>
    </xdr:from>
    <xdr:to>
      <xdr:col>55</xdr:col>
      <xdr:colOff>0</xdr:colOff>
      <xdr:row>86</xdr:row>
      <xdr:rowOff>30262</xdr:rowOff>
    </xdr:to>
    <xdr:cxnSp macro="">
      <xdr:nvCxnSpPr>
        <xdr:cNvPr id="247" name="直線コネクタ 246">
          <a:extLst>
            <a:ext uri="{FF2B5EF4-FFF2-40B4-BE49-F238E27FC236}">
              <a16:creationId xmlns:a16="http://schemas.microsoft.com/office/drawing/2014/main" id="{82DF4BA3-2A24-4A45-9F7C-B07136EEFCEB}"/>
            </a:ext>
          </a:extLst>
        </xdr:cNvPr>
        <xdr:cNvCxnSpPr/>
      </xdr:nvCxnSpPr>
      <xdr:spPr>
        <a:xfrm flipV="1">
          <a:off x="9639300" y="14772024"/>
          <a:ext cx="838200" cy="2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154831</xdr:rowOff>
    </xdr:from>
    <xdr:to>
      <xdr:col>46</xdr:col>
      <xdr:colOff>38100</xdr:colOff>
      <xdr:row>86</xdr:row>
      <xdr:rowOff>84981</xdr:rowOff>
    </xdr:to>
    <xdr:sp macro="" textlink="">
      <xdr:nvSpPr>
        <xdr:cNvPr id="248" name="楕円 247">
          <a:extLst>
            <a:ext uri="{FF2B5EF4-FFF2-40B4-BE49-F238E27FC236}">
              <a16:creationId xmlns:a16="http://schemas.microsoft.com/office/drawing/2014/main" id="{E5F4C98D-79B4-45A0-804B-F0C9B528689A}"/>
            </a:ext>
          </a:extLst>
        </xdr:cNvPr>
        <xdr:cNvSpPr/>
      </xdr:nvSpPr>
      <xdr:spPr>
        <a:xfrm>
          <a:off x="8699500" y="14728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30262</xdr:rowOff>
    </xdr:from>
    <xdr:to>
      <xdr:col>50</xdr:col>
      <xdr:colOff>114300</xdr:colOff>
      <xdr:row>86</xdr:row>
      <xdr:rowOff>34181</xdr:rowOff>
    </xdr:to>
    <xdr:cxnSp macro="">
      <xdr:nvCxnSpPr>
        <xdr:cNvPr id="249" name="直線コネクタ 248">
          <a:extLst>
            <a:ext uri="{FF2B5EF4-FFF2-40B4-BE49-F238E27FC236}">
              <a16:creationId xmlns:a16="http://schemas.microsoft.com/office/drawing/2014/main" id="{5504CBE2-85BC-48A4-993C-228A7E1A3CA2}"/>
            </a:ext>
          </a:extLst>
        </xdr:cNvPr>
        <xdr:cNvCxnSpPr/>
      </xdr:nvCxnSpPr>
      <xdr:spPr>
        <a:xfrm flipV="1">
          <a:off x="8750300" y="14774962"/>
          <a:ext cx="889000" cy="3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144615</xdr:rowOff>
    </xdr:from>
    <xdr:ext cx="469744" cy="259045"/>
    <xdr:sp macro="" textlink="">
      <xdr:nvSpPr>
        <xdr:cNvPr id="250" name="n_1aveValue【福祉施設】&#10;一人当たり面積">
          <a:extLst>
            <a:ext uri="{FF2B5EF4-FFF2-40B4-BE49-F238E27FC236}">
              <a16:creationId xmlns:a16="http://schemas.microsoft.com/office/drawing/2014/main" id="{8E470D91-1ACA-4D86-977C-651FAAB7A3B8}"/>
            </a:ext>
          </a:extLst>
        </xdr:cNvPr>
        <xdr:cNvSpPr txBox="1"/>
      </xdr:nvSpPr>
      <xdr:spPr>
        <a:xfrm>
          <a:off x="9391727" y="14374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143310</xdr:rowOff>
    </xdr:from>
    <xdr:ext cx="469744" cy="259045"/>
    <xdr:sp macro="" textlink="">
      <xdr:nvSpPr>
        <xdr:cNvPr id="251" name="n_2aveValue【福祉施設】&#10;一人当たり面積">
          <a:extLst>
            <a:ext uri="{FF2B5EF4-FFF2-40B4-BE49-F238E27FC236}">
              <a16:creationId xmlns:a16="http://schemas.microsoft.com/office/drawing/2014/main" id="{E9132D59-8FED-4ABB-AFE3-A0B40CEBE998}"/>
            </a:ext>
          </a:extLst>
        </xdr:cNvPr>
        <xdr:cNvSpPr txBox="1"/>
      </xdr:nvSpPr>
      <xdr:spPr>
        <a:xfrm>
          <a:off x="8515427" y="14373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150494</xdr:rowOff>
    </xdr:from>
    <xdr:ext cx="469744" cy="259045"/>
    <xdr:sp macro="" textlink="">
      <xdr:nvSpPr>
        <xdr:cNvPr id="252" name="n_3aveValue【福祉施設】&#10;一人当たり面積">
          <a:extLst>
            <a:ext uri="{FF2B5EF4-FFF2-40B4-BE49-F238E27FC236}">
              <a16:creationId xmlns:a16="http://schemas.microsoft.com/office/drawing/2014/main" id="{DC864BC4-FBC8-47D6-8658-044DA3C3051B}"/>
            </a:ext>
          </a:extLst>
        </xdr:cNvPr>
        <xdr:cNvSpPr txBox="1"/>
      </xdr:nvSpPr>
      <xdr:spPr>
        <a:xfrm>
          <a:off x="7626427" y="14380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153106</xdr:rowOff>
    </xdr:from>
    <xdr:ext cx="469744" cy="259045"/>
    <xdr:sp macro="" textlink="">
      <xdr:nvSpPr>
        <xdr:cNvPr id="253" name="n_4aveValue【福祉施設】&#10;一人当たり面積">
          <a:extLst>
            <a:ext uri="{FF2B5EF4-FFF2-40B4-BE49-F238E27FC236}">
              <a16:creationId xmlns:a16="http://schemas.microsoft.com/office/drawing/2014/main" id="{3C5AE374-752F-4C15-8B8B-91184CC66165}"/>
            </a:ext>
          </a:extLst>
        </xdr:cNvPr>
        <xdr:cNvSpPr txBox="1"/>
      </xdr:nvSpPr>
      <xdr:spPr>
        <a:xfrm>
          <a:off x="6737427" y="14383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72189</xdr:rowOff>
    </xdr:from>
    <xdr:ext cx="469744" cy="259045"/>
    <xdr:sp macro="" textlink="">
      <xdr:nvSpPr>
        <xdr:cNvPr id="254" name="n_1mainValue【福祉施設】&#10;一人当たり面積">
          <a:extLst>
            <a:ext uri="{FF2B5EF4-FFF2-40B4-BE49-F238E27FC236}">
              <a16:creationId xmlns:a16="http://schemas.microsoft.com/office/drawing/2014/main" id="{DD2F0DF6-4563-4975-BD14-6706483838A1}"/>
            </a:ext>
          </a:extLst>
        </xdr:cNvPr>
        <xdr:cNvSpPr txBox="1"/>
      </xdr:nvSpPr>
      <xdr:spPr>
        <a:xfrm>
          <a:off x="9391727" y="14816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76108</xdr:rowOff>
    </xdr:from>
    <xdr:ext cx="469744" cy="259045"/>
    <xdr:sp macro="" textlink="">
      <xdr:nvSpPr>
        <xdr:cNvPr id="255" name="n_2mainValue【福祉施設】&#10;一人当たり面積">
          <a:extLst>
            <a:ext uri="{FF2B5EF4-FFF2-40B4-BE49-F238E27FC236}">
              <a16:creationId xmlns:a16="http://schemas.microsoft.com/office/drawing/2014/main" id="{423B1D68-B066-473E-A7B0-AE9003E9CEEC}"/>
            </a:ext>
          </a:extLst>
        </xdr:cNvPr>
        <xdr:cNvSpPr txBox="1"/>
      </xdr:nvSpPr>
      <xdr:spPr>
        <a:xfrm>
          <a:off x="8515427" y="14820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56" name="正方形/長方形 255">
          <a:extLst>
            <a:ext uri="{FF2B5EF4-FFF2-40B4-BE49-F238E27FC236}">
              <a16:creationId xmlns:a16="http://schemas.microsoft.com/office/drawing/2014/main" id="{051E4641-FD02-4094-A4B6-E66497862D43}"/>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57" name="正方形/長方形 256">
          <a:extLst>
            <a:ext uri="{FF2B5EF4-FFF2-40B4-BE49-F238E27FC236}">
              <a16:creationId xmlns:a16="http://schemas.microsoft.com/office/drawing/2014/main" id="{5950BC5F-094A-42FA-8B1F-4B798AA2EB1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58" name="正方形/長方形 257">
          <a:extLst>
            <a:ext uri="{FF2B5EF4-FFF2-40B4-BE49-F238E27FC236}">
              <a16:creationId xmlns:a16="http://schemas.microsoft.com/office/drawing/2014/main" id="{19C6A3A4-B659-4B10-95A1-74FFAC533C91}"/>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59" name="正方形/長方形 258">
          <a:extLst>
            <a:ext uri="{FF2B5EF4-FFF2-40B4-BE49-F238E27FC236}">
              <a16:creationId xmlns:a16="http://schemas.microsoft.com/office/drawing/2014/main" id="{874BD407-13DA-4A12-A87E-2C12B88D26D5}"/>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60" name="正方形/長方形 259">
          <a:extLst>
            <a:ext uri="{FF2B5EF4-FFF2-40B4-BE49-F238E27FC236}">
              <a16:creationId xmlns:a16="http://schemas.microsoft.com/office/drawing/2014/main" id="{4AEC0D5B-0C95-4827-9240-F87AB236E85B}"/>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61" name="正方形/長方形 260">
          <a:extLst>
            <a:ext uri="{FF2B5EF4-FFF2-40B4-BE49-F238E27FC236}">
              <a16:creationId xmlns:a16="http://schemas.microsoft.com/office/drawing/2014/main" id="{62CAC61F-36A1-4BE4-8D1C-3BF476C891AB}"/>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62" name="正方形/長方形 261">
          <a:extLst>
            <a:ext uri="{FF2B5EF4-FFF2-40B4-BE49-F238E27FC236}">
              <a16:creationId xmlns:a16="http://schemas.microsoft.com/office/drawing/2014/main" id="{D6D33708-9422-40F9-9C6B-CDF9D4646F7E}"/>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63" name="正方形/長方形 262">
          <a:extLst>
            <a:ext uri="{FF2B5EF4-FFF2-40B4-BE49-F238E27FC236}">
              <a16:creationId xmlns:a16="http://schemas.microsoft.com/office/drawing/2014/main" id="{884383D5-0D2A-4FB4-947A-C5C1B7CAFB92}"/>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64" name="正方形/長方形 263">
          <a:extLst>
            <a:ext uri="{FF2B5EF4-FFF2-40B4-BE49-F238E27FC236}">
              <a16:creationId xmlns:a16="http://schemas.microsoft.com/office/drawing/2014/main" id="{9155174E-D4AE-4637-96B9-452E7631714F}"/>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65" name="正方形/長方形 264">
          <a:extLst>
            <a:ext uri="{FF2B5EF4-FFF2-40B4-BE49-F238E27FC236}">
              <a16:creationId xmlns:a16="http://schemas.microsoft.com/office/drawing/2014/main" id="{A066AD02-6DC4-479F-8486-CCB224F93C22}"/>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66" name="正方形/長方形 265">
          <a:extLst>
            <a:ext uri="{FF2B5EF4-FFF2-40B4-BE49-F238E27FC236}">
              <a16:creationId xmlns:a16="http://schemas.microsoft.com/office/drawing/2014/main" id="{0B875B99-8332-4B34-9EF3-4BAA38580ABA}"/>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67" name="正方形/長方形 266">
          <a:extLst>
            <a:ext uri="{FF2B5EF4-FFF2-40B4-BE49-F238E27FC236}">
              <a16:creationId xmlns:a16="http://schemas.microsoft.com/office/drawing/2014/main" id="{0EC2098E-9C69-4750-8CA7-2D8D5322958F}"/>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68" name="正方形/長方形 267">
          <a:extLst>
            <a:ext uri="{FF2B5EF4-FFF2-40B4-BE49-F238E27FC236}">
              <a16:creationId xmlns:a16="http://schemas.microsoft.com/office/drawing/2014/main" id="{1E727166-1F37-4B89-814F-48ABD867EC42}"/>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69" name="正方形/長方形 268">
          <a:extLst>
            <a:ext uri="{FF2B5EF4-FFF2-40B4-BE49-F238E27FC236}">
              <a16:creationId xmlns:a16="http://schemas.microsoft.com/office/drawing/2014/main" id="{4A902090-063D-4D4C-9EEB-1C158C34B2D7}"/>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70" name="正方形/長方形 269">
          <a:extLst>
            <a:ext uri="{FF2B5EF4-FFF2-40B4-BE49-F238E27FC236}">
              <a16:creationId xmlns:a16="http://schemas.microsoft.com/office/drawing/2014/main" id="{86193097-FCC5-4D28-8326-A07560D4CE5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71" name="正方形/長方形 270">
          <a:extLst>
            <a:ext uri="{FF2B5EF4-FFF2-40B4-BE49-F238E27FC236}">
              <a16:creationId xmlns:a16="http://schemas.microsoft.com/office/drawing/2014/main" id="{521EB64E-5D75-4BEF-9EB2-9F0EF893EC09}"/>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72" name="正方形/長方形 271">
          <a:extLst>
            <a:ext uri="{FF2B5EF4-FFF2-40B4-BE49-F238E27FC236}">
              <a16:creationId xmlns:a16="http://schemas.microsoft.com/office/drawing/2014/main" id="{1C892BE7-1668-40F3-92AA-E603CEF8774A}"/>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73" name="正方形/長方形 272">
          <a:extLst>
            <a:ext uri="{FF2B5EF4-FFF2-40B4-BE49-F238E27FC236}">
              <a16:creationId xmlns:a16="http://schemas.microsoft.com/office/drawing/2014/main" id="{274CC163-2DB4-4B73-8C72-7C62013C8388}"/>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74" name="正方形/長方形 273">
          <a:extLst>
            <a:ext uri="{FF2B5EF4-FFF2-40B4-BE49-F238E27FC236}">
              <a16:creationId xmlns:a16="http://schemas.microsoft.com/office/drawing/2014/main" id="{1F35CAEF-0B80-400F-B4F2-E8744229D578}"/>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75" name="正方形/長方形 274">
          <a:extLst>
            <a:ext uri="{FF2B5EF4-FFF2-40B4-BE49-F238E27FC236}">
              <a16:creationId xmlns:a16="http://schemas.microsoft.com/office/drawing/2014/main" id="{465FE911-121C-44B8-A912-05DB400378D2}"/>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76" name="正方形/長方形 275">
          <a:extLst>
            <a:ext uri="{FF2B5EF4-FFF2-40B4-BE49-F238E27FC236}">
              <a16:creationId xmlns:a16="http://schemas.microsoft.com/office/drawing/2014/main" id="{91F6C494-AE42-4C83-B751-4BE81187A064}"/>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77" name="正方形/長方形 276">
          <a:extLst>
            <a:ext uri="{FF2B5EF4-FFF2-40B4-BE49-F238E27FC236}">
              <a16:creationId xmlns:a16="http://schemas.microsoft.com/office/drawing/2014/main" id="{EE665B32-AB40-4B30-ACEC-F6ED1164EB1C}"/>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78" name="正方形/長方形 277">
          <a:extLst>
            <a:ext uri="{FF2B5EF4-FFF2-40B4-BE49-F238E27FC236}">
              <a16:creationId xmlns:a16="http://schemas.microsoft.com/office/drawing/2014/main" id="{2791F331-3241-4D72-9F32-576CBDA41F74}"/>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79" name="正方形/長方形 278">
          <a:extLst>
            <a:ext uri="{FF2B5EF4-FFF2-40B4-BE49-F238E27FC236}">
              <a16:creationId xmlns:a16="http://schemas.microsoft.com/office/drawing/2014/main" id="{3B8E4F1C-E459-4CD4-97DB-B749E4C990A5}"/>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280" name="正方形/長方形 279">
          <a:extLst>
            <a:ext uri="{FF2B5EF4-FFF2-40B4-BE49-F238E27FC236}">
              <a16:creationId xmlns:a16="http://schemas.microsoft.com/office/drawing/2014/main" id="{DEB8166A-31CC-47FE-B3D8-98322C19F6F7}"/>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81" name="正方形/長方形 280">
          <a:extLst>
            <a:ext uri="{FF2B5EF4-FFF2-40B4-BE49-F238E27FC236}">
              <a16:creationId xmlns:a16="http://schemas.microsoft.com/office/drawing/2014/main" id="{044BAA6F-D1B0-4B4F-903E-752AABACBA1B}"/>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82" name="正方形/長方形 281">
          <a:extLst>
            <a:ext uri="{FF2B5EF4-FFF2-40B4-BE49-F238E27FC236}">
              <a16:creationId xmlns:a16="http://schemas.microsoft.com/office/drawing/2014/main" id="{DD3329E7-911B-4600-BDF7-97C2F7911D1A}"/>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83" name="正方形/長方形 282">
          <a:extLst>
            <a:ext uri="{FF2B5EF4-FFF2-40B4-BE49-F238E27FC236}">
              <a16:creationId xmlns:a16="http://schemas.microsoft.com/office/drawing/2014/main" id="{8BB4E027-FAC1-4DFB-82AA-6CBB90B8328C}"/>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84" name="正方形/長方形 283">
          <a:extLst>
            <a:ext uri="{FF2B5EF4-FFF2-40B4-BE49-F238E27FC236}">
              <a16:creationId xmlns:a16="http://schemas.microsoft.com/office/drawing/2014/main" id="{254A8297-E5CF-4D46-BC7B-8D91AD06B3CF}"/>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85" name="正方形/長方形 284">
          <a:extLst>
            <a:ext uri="{FF2B5EF4-FFF2-40B4-BE49-F238E27FC236}">
              <a16:creationId xmlns:a16="http://schemas.microsoft.com/office/drawing/2014/main" id="{AB50A8A3-73FE-4BA1-A007-F30195CFDCC8}"/>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86" name="正方形/長方形 285">
          <a:extLst>
            <a:ext uri="{FF2B5EF4-FFF2-40B4-BE49-F238E27FC236}">
              <a16:creationId xmlns:a16="http://schemas.microsoft.com/office/drawing/2014/main" id="{B0180428-3B42-4A09-B661-783EF73F4E5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87" name="正方形/長方形 286">
          <a:extLst>
            <a:ext uri="{FF2B5EF4-FFF2-40B4-BE49-F238E27FC236}">
              <a16:creationId xmlns:a16="http://schemas.microsoft.com/office/drawing/2014/main" id="{1135F11B-424B-4E40-A1C0-9FE5E923E720}"/>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288" name="正方形/長方形 287">
          <a:extLst>
            <a:ext uri="{FF2B5EF4-FFF2-40B4-BE49-F238E27FC236}">
              <a16:creationId xmlns:a16="http://schemas.microsoft.com/office/drawing/2014/main" id="{F0BE3BF8-84B4-4831-B6F3-19AF74357F08}"/>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289" name="正方形/長方形 288">
          <a:extLst>
            <a:ext uri="{FF2B5EF4-FFF2-40B4-BE49-F238E27FC236}">
              <a16:creationId xmlns:a16="http://schemas.microsoft.com/office/drawing/2014/main" id="{5ECA148B-3822-409D-A334-318E9CEC355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290" name="正方形/長方形 289">
          <a:extLst>
            <a:ext uri="{FF2B5EF4-FFF2-40B4-BE49-F238E27FC236}">
              <a16:creationId xmlns:a16="http://schemas.microsoft.com/office/drawing/2014/main" id="{0CB4F35B-08CD-418F-BCEC-AA9854988B35}"/>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291" name="正方形/長方形 290">
          <a:extLst>
            <a:ext uri="{FF2B5EF4-FFF2-40B4-BE49-F238E27FC236}">
              <a16:creationId xmlns:a16="http://schemas.microsoft.com/office/drawing/2014/main" id="{7000C0AE-4969-440F-8CB1-B5D40F8E1AA1}"/>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292" name="正方形/長方形 291">
          <a:extLst>
            <a:ext uri="{FF2B5EF4-FFF2-40B4-BE49-F238E27FC236}">
              <a16:creationId xmlns:a16="http://schemas.microsoft.com/office/drawing/2014/main" id="{11F064FF-2CD3-4EDB-91AD-535398C11997}"/>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293" name="正方形/長方形 292">
          <a:extLst>
            <a:ext uri="{FF2B5EF4-FFF2-40B4-BE49-F238E27FC236}">
              <a16:creationId xmlns:a16="http://schemas.microsoft.com/office/drawing/2014/main" id="{EC38AF0A-1C98-460D-ADAF-B51B49FA151C}"/>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294" name="正方形/長方形 293">
          <a:extLst>
            <a:ext uri="{FF2B5EF4-FFF2-40B4-BE49-F238E27FC236}">
              <a16:creationId xmlns:a16="http://schemas.microsoft.com/office/drawing/2014/main" id="{F5E5C1B9-1DA3-4911-94E8-422830A55ADB}"/>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295" name="正方形/長方形 294">
          <a:extLst>
            <a:ext uri="{FF2B5EF4-FFF2-40B4-BE49-F238E27FC236}">
              <a16:creationId xmlns:a16="http://schemas.microsoft.com/office/drawing/2014/main" id="{0059120F-A450-4DA1-BE21-2EC691DFA1ED}"/>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296" name="正方形/長方形 295">
          <a:extLst>
            <a:ext uri="{FF2B5EF4-FFF2-40B4-BE49-F238E27FC236}">
              <a16:creationId xmlns:a16="http://schemas.microsoft.com/office/drawing/2014/main" id="{90B28A97-A345-4663-8EAF-E2C9B26AC3AB}"/>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297" name="正方形/長方形 296">
          <a:extLst>
            <a:ext uri="{FF2B5EF4-FFF2-40B4-BE49-F238E27FC236}">
              <a16:creationId xmlns:a16="http://schemas.microsoft.com/office/drawing/2014/main" id="{37C175C7-FBDF-402E-A1F4-AE26712D8EB1}"/>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298" name="正方形/長方形 297">
          <a:extLst>
            <a:ext uri="{FF2B5EF4-FFF2-40B4-BE49-F238E27FC236}">
              <a16:creationId xmlns:a16="http://schemas.microsoft.com/office/drawing/2014/main" id="{81BB62A3-EAE8-404B-BBD3-BE3AE70939A4}"/>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299" name="正方形/長方形 298">
          <a:extLst>
            <a:ext uri="{FF2B5EF4-FFF2-40B4-BE49-F238E27FC236}">
              <a16:creationId xmlns:a16="http://schemas.microsoft.com/office/drawing/2014/main" id="{C2538A08-9999-496F-9D54-08A55294560E}"/>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00" name="正方形/長方形 299">
          <a:extLst>
            <a:ext uri="{FF2B5EF4-FFF2-40B4-BE49-F238E27FC236}">
              <a16:creationId xmlns:a16="http://schemas.microsoft.com/office/drawing/2014/main" id="{5D9A08A5-265D-41F2-8E49-709199C59B69}"/>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01" name="正方形/長方形 300">
          <a:extLst>
            <a:ext uri="{FF2B5EF4-FFF2-40B4-BE49-F238E27FC236}">
              <a16:creationId xmlns:a16="http://schemas.microsoft.com/office/drawing/2014/main" id="{EC694E49-CF07-400F-A225-F2FA80839D16}"/>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02" name="正方形/長方形 301">
          <a:extLst>
            <a:ext uri="{FF2B5EF4-FFF2-40B4-BE49-F238E27FC236}">
              <a16:creationId xmlns:a16="http://schemas.microsoft.com/office/drawing/2014/main" id="{6B6DC3B7-E559-4B58-98EA-FEBDF01B1B94}"/>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03" name="正方形/長方形 302">
          <a:extLst>
            <a:ext uri="{FF2B5EF4-FFF2-40B4-BE49-F238E27FC236}">
              <a16:creationId xmlns:a16="http://schemas.microsoft.com/office/drawing/2014/main" id="{B2B483B1-282E-48EC-A8D0-D88AE11F1A18}"/>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304" name="正方形/長方形 303">
          <a:extLst>
            <a:ext uri="{FF2B5EF4-FFF2-40B4-BE49-F238E27FC236}">
              <a16:creationId xmlns:a16="http://schemas.microsoft.com/office/drawing/2014/main" id="{2B81A6FD-D624-4811-BAF7-F157EF72A5F2}"/>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305" name="正方形/長方形 304">
          <a:extLst>
            <a:ext uri="{FF2B5EF4-FFF2-40B4-BE49-F238E27FC236}">
              <a16:creationId xmlns:a16="http://schemas.microsoft.com/office/drawing/2014/main" id="{B70919BC-1AD4-4559-B8EA-415A48192905}"/>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306" name="正方形/長方形 305">
          <a:extLst>
            <a:ext uri="{FF2B5EF4-FFF2-40B4-BE49-F238E27FC236}">
              <a16:creationId xmlns:a16="http://schemas.microsoft.com/office/drawing/2014/main" id="{74FEB3B2-ABF0-4A34-8A93-D9F21F9C4C3F}"/>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307" name="正方形/長方形 306">
          <a:extLst>
            <a:ext uri="{FF2B5EF4-FFF2-40B4-BE49-F238E27FC236}">
              <a16:creationId xmlns:a16="http://schemas.microsoft.com/office/drawing/2014/main" id="{269D95F1-C188-49B5-B136-D739144CFE49}"/>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308" name="正方形/長方形 307">
          <a:extLst>
            <a:ext uri="{FF2B5EF4-FFF2-40B4-BE49-F238E27FC236}">
              <a16:creationId xmlns:a16="http://schemas.microsoft.com/office/drawing/2014/main" id="{6BE9CB1D-3695-4E21-871E-59734FB418E9}"/>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309" name="正方形/長方形 308">
          <a:extLst>
            <a:ext uri="{FF2B5EF4-FFF2-40B4-BE49-F238E27FC236}">
              <a16:creationId xmlns:a16="http://schemas.microsoft.com/office/drawing/2014/main" id="{2DFE0EC2-7426-4C03-A76D-9CEA8A765FC4}"/>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310" name="正方形/長方形 309">
          <a:extLst>
            <a:ext uri="{FF2B5EF4-FFF2-40B4-BE49-F238E27FC236}">
              <a16:creationId xmlns:a16="http://schemas.microsoft.com/office/drawing/2014/main" id="{FEC5B03C-08C0-416D-ABF4-47425752E87C}"/>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311" name="正方形/長方形 310">
          <a:extLst>
            <a:ext uri="{FF2B5EF4-FFF2-40B4-BE49-F238E27FC236}">
              <a16:creationId xmlns:a16="http://schemas.microsoft.com/office/drawing/2014/main" id="{FD499E30-F0C0-41DD-9D24-64638E2265CF}"/>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312" name="テキスト ボックス 311">
          <a:extLst>
            <a:ext uri="{FF2B5EF4-FFF2-40B4-BE49-F238E27FC236}">
              <a16:creationId xmlns:a16="http://schemas.microsoft.com/office/drawing/2014/main" id="{24E093C3-5CBB-4170-B886-87FB889254FB}"/>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313" name="直線コネクタ 312">
          <a:extLst>
            <a:ext uri="{FF2B5EF4-FFF2-40B4-BE49-F238E27FC236}">
              <a16:creationId xmlns:a16="http://schemas.microsoft.com/office/drawing/2014/main" id="{E14D30C2-3D34-411B-BE4E-9535AD3F460A}"/>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314" name="テキスト ボックス 313">
          <a:extLst>
            <a:ext uri="{FF2B5EF4-FFF2-40B4-BE49-F238E27FC236}">
              <a16:creationId xmlns:a16="http://schemas.microsoft.com/office/drawing/2014/main" id="{A27F3E0F-623A-4E3B-AE30-C8C3598D3FF2}"/>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315" name="直線コネクタ 314">
          <a:extLst>
            <a:ext uri="{FF2B5EF4-FFF2-40B4-BE49-F238E27FC236}">
              <a16:creationId xmlns:a16="http://schemas.microsoft.com/office/drawing/2014/main" id="{FD13B5D6-E0F8-4478-A695-20B04218C86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316" name="テキスト ボックス 315">
          <a:extLst>
            <a:ext uri="{FF2B5EF4-FFF2-40B4-BE49-F238E27FC236}">
              <a16:creationId xmlns:a16="http://schemas.microsoft.com/office/drawing/2014/main" id="{22FC86E6-47BC-4AEC-AD02-5CAC5B9023CB}"/>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317" name="直線コネクタ 316">
          <a:extLst>
            <a:ext uri="{FF2B5EF4-FFF2-40B4-BE49-F238E27FC236}">
              <a16:creationId xmlns:a16="http://schemas.microsoft.com/office/drawing/2014/main" id="{886A4CCC-ED84-4989-8557-8A69D8950728}"/>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318" name="テキスト ボックス 317">
          <a:extLst>
            <a:ext uri="{FF2B5EF4-FFF2-40B4-BE49-F238E27FC236}">
              <a16:creationId xmlns:a16="http://schemas.microsoft.com/office/drawing/2014/main" id="{35FD3097-5B95-40EB-BBE2-041950470287}"/>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319" name="直線コネクタ 318">
          <a:extLst>
            <a:ext uri="{FF2B5EF4-FFF2-40B4-BE49-F238E27FC236}">
              <a16:creationId xmlns:a16="http://schemas.microsoft.com/office/drawing/2014/main" id="{26DF531A-8B81-4043-8DEA-ADFF9748F96E}"/>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320" name="テキスト ボックス 319">
          <a:extLst>
            <a:ext uri="{FF2B5EF4-FFF2-40B4-BE49-F238E27FC236}">
              <a16:creationId xmlns:a16="http://schemas.microsoft.com/office/drawing/2014/main" id="{B749FBBB-0958-4552-B00B-C09071D33D94}"/>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321" name="直線コネクタ 320">
          <a:extLst>
            <a:ext uri="{FF2B5EF4-FFF2-40B4-BE49-F238E27FC236}">
              <a16:creationId xmlns:a16="http://schemas.microsoft.com/office/drawing/2014/main" id="{BFF06F98-F557-43B4-AF9B-7EED9D865E7F}"/>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322" name="テキスト ボックス 321">
          <a:extLst>
            <a:ext uri="{FF2B5EF4-FFF2-40B4-BE49-F238E27FC236}">
              <a16:creationId xmlns:a16="http://schemas.microsoft.com/office/drawing/2014/main" id="{02283548-0996-4838-89E3-D77F308E1AB3}"/>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323" name="直線コネクタ 322">
          <a:extLst>
            <a:ext uri="{FF2B5EF4-FFF2-40B4-BE49-F238E27FC236}">
              <a16:creationId xmlns:a16="http://schemas.microsoft.com/office/drawing/2014/main" id="{3DBE0278-B594-48A2-8AA9-45F2D8D7C487}"/>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324" name="テキスト ボックス 323">
          <a:extLst>
            <a:ext uri="{FF2B5EF4-FFF2-40B4-BE49-F238E27FC236}">
              <a16:creationId xmlns:a16="http://schemas.microsoft.com/office/drawing/2014/main" id="{F7BEC5BC-22EF-4EB7-9961-0760B0D54E75}"/>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325" name="直線コネクタ 324">
          <a:extLst>
            <a:ext uri="{FF2B5EF4-FFF2-40B4-BE49-F238E27FC236}">
              <a16:creationId xmlns:a16="http://schemas.microsoft.com/office/drawing/2014/main" id="{9DCEDB8D-1929-4B0B-A9C2-015A00FE4C2A}"/>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326" name="テキスト ボックス 325">
          <a:extLst>
            <a:ext uri="{FF2B5EF4-FFF2-40B4-BE49-F238E27FC236}">
              <a16:creationId xmlns:a16="http://schemas.microsoft.com/office/drawing/2014/main" id="{39C54E9D-1622-40C1-A116-1F5172EC624A}"/>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327" name="直線コネクタ 326">
          <a:extLst>
            <a:ext uri="{FF2B5EF4-FFF2-40B4-BE49-F238E27FC236}">
              <a16:creationId xmlns:a16="http://schemas.microsoft.com/office/drawing/2014/main" id="{3E6EF784-743E-4E76-9B77-80C2CF58FFE8}"/>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328" name="【消防施設】&#10;有形固定資産減価償却率グラフ枠">
          <a:extLst>
            <a:ext uri="{FF2B5EF4-FFF2-40B4-BE49-F238E27FC236}">
              <a16:creationId xmlns:a16="http://schemas.microsoft.com/office/drawing/2014/main" id="{310C59E7-1B11-4114-A399-B9CCD0523D99}"/>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544</xdr:rowOff>
    </xdr:from>
    <xdr:to>
      <xdr:col>85</xdr:col>
      <xdr:colOff>126364</xdr:colOff>
      <xdr:row>86</xdr:row>
      <xdr:rowOff>168729</xdr:rowOff>
    </xdr:to>
    <xdr:cxnSp macro="">
      <xdr:nvCxnSpPr>
        <xdr:cNvPr id="329" name="直線コネクタ 328">
          <a:extLst>
            <a:ext uri="{FF2B5EF4-FFF2-40B4-BE49-F238E27FC236}">
              <a16:creationId xmlns:a16="http://schemas.microsoft.com/office/drawing/2014/main" id="{615C2449-A232-47B1-B6C9-B98915AB8CE3}"/>
            </a:ext>
          </a:extLst>
        </xdr:cNvPr>
        <xdr:cNvCxnSpPr/>
      </xdr:nvCxnSpPr>
      <xdr:spPr>
        <a:xfrm flipV="1">
          <a:off x="16318864" y="13373644"/>
          <a:ext cx="0" cy="1539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330" name="【消防施設】&#10;有形固定資産減価償却率最小値テキスト">
          <a:extLst>
            <a:ext uri="{FF2B5EF4-FFF2-40B4-BE49-F238E27FC236}">
              <a16:creationId xmlns:a16="http://schemas.microsoft.com/office/drawing/2014/main" id="{EDFBB8ED-516B-4858-ADDD-396EDDFC867B}"/>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331" name="直線コネクタ 330">
          <a:extLst>
            <a:ext uri="{FF2B5EF4-FFF2-40B4-BE49-F238E27FC236}">
              <a16:creationId xmlns:a16="http://schemas.microsoft.com/office/drawing/2014/main" id="{8AF129DB-AC0B-4515-BEAC-8C36701D3E25}"/>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118671</xdr:rowOff>
    </xdr:from>
    <xdr:ext cx="340478" cy="259045"/>
    <xdr:sp macro="" textlink="">
      <xdr:nvSpPr>
        <xdr:cNvPr id="332" name="【消防施設】&#10;有形固定資産減価償却率最大値テキスト">
          <a:extLst>
            <a:ext uri="{FF2B5EF4-FFF2-40B4-BE49-F238E27FC236}">
              <a16:creationId xmlns:a16="http://schemas.microsoft.com/office/drawing/2014/main" id="{7455845C-D2A2-4A12-8678-4BA41A1B0367}"/>
            </a:ext>
          </a:extLst>
        </xdr:cNvPr>
        <xdr:cNvSpPr txBox="1"/>
      </xdr:nvSpPr>
      <xdr:spPr>
        <a:xfrm>
          <a:off x="16357600" y="131488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544</xdr:rowOff>
    </xdr:from>
    <xdr:to>
      <xdr:col>86</xdr:col>
      <xdr:colOff>25400</xdr:colOff>
      <xdr:row>78</xdr:row>
      <xdr:rowOff>544</xdr:rowOff>
    </xdr:to>
    <xdr:cxnSp macro="">
      <xdr:nvCxnSpPr>
        <xdr:cNvPr id="333" name="直線コネクタ 332">
          <a:extLst>
            <a:ext uri="{FF2B5EF4-FFF2-40B4-BE49-F238E27FC236}">
              <a16:creationId xmlns:a16="http://schemas.microsoft.com/office/drawing/2014/main" id="{5C9BBD09-0B37-4BBF-BB2C-38D08BC48C43}"/>
            </a:ext>
          </a:extLst>
        </xdr:cNvPr>
        <xdr:cNvCxnSpPr/>
      </xdr:nvCxnSpPr>
      <xdr:spPr>
        <a:xfrm>
          <a:off x="16230600" y="13373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19611</xdr:rowOff>
    </xdr:from>
    <xdr:ext cx="405111" cy="259045"/>
    <xdr:sp macro="" textlink="">
      <xdr:nvSpPr>
        <xdr:cNvPr id="334" name="【消防施設】&#10;有形固定資産減価償却率平均値テキスト">
          <a:extLst>
            <a:ext uri="{FF2B5EF4-FFF2-40B4-BE49-F238E27FC236}">
              <a16:creationId xmlns:a16="http://schemas.microsoft.com/office/drawing/2014/main" id="{265CD462-37FB-430D-A624-7EBEB9CD2047}"/>
            </a:ext>
          </a:extLst>
        </xdr:cNvPr>
        <xdr:cNvSpPr txBox="1"/>
      </xdr:nvSpPr>
      <xdr:spPr>
        <a:xfrm>
          <a:off x="16357600" y="142499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41184</xdr:rowOff>
    </xdr:from>
    <xdr:to>
      <xdr:col>85</xdr:col>
      <xdr:colOff>177800</xdr:colOff>
      <xdr:row>83</xdr:row>
      <xdr:rowOff>142784</xdr:rowOff>
    </xdr:to>
    <xdr:sp macro="" textlink="">
      <xdr:nvSpPr>
        <xdr:cNvPr id="335" name="フローチャート: 判断 334">
          <a:extLst>
            <a:ext uri="{FF2B5EF4-FFF2-40B4-BE49-F238E27FC236}">
              <a16:creationId xmlns:a16="http://schemas.microsoft.com/office/drawing/2014/main" id="{B625B518-A6A6-4B81-B701-A8FCBE8A182F}"/>
            </a:ext>
          </a:extLst>
        </xdr:cNvPr>
        <xdr:cNvSpPr/>
      </xdr:nvSpPr>
      <xdr:spPr>
        <a:xfrm>
          <a:off x="16268700" y="1427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15058</xdr:rowOff>
    </xdr:from>
    <xdr:to>
      <xdr:col>81</xdr:col>
      <xdr:colOff>101600</xdr:colOff>
      <xdr:row>83</xdr:row>
      <xdr:rowOff>116658</xdr:rowOff>
    </xdr:to>
    <xdr:sp macro="" textlink="">
      <xdr:nvSpPr>
        <xdr:cNvPr id="336" name="フローチャート: 判断 335">
          <a:extLst>
            <a:ext uri="{FF2B5EF4-FFF2-40B4-BE49-F238E27FC236}">
              <a16:creationId xmlns:a16="http://schemas.microsoft.com/office/drawing/2014/main" id="{2BBCED86-ED35-40FE-A3F1-E70F6F3D53CA}"/>
            </a:ext>
          </a:extLst>
        </xdr:cNvPr>
        <xdr:cNvSpPr/>
      </xdr:nvSpPr>
      <xdr:spPr>
        <a:xfrm>
          <a:off x="15430500" y="1424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153851</xdr:rowOff>
    </xdr:from>
    <xdr:to>
      <xdr:col>76</xdr:col>
      <xdr:colOff>165100</xdr:colOff>
      <xdr:row>83</xdr:row>
      <xdr:rowOff>84001</xdr:rowOff>
    </xdr:to>
    <xdr:sp macro="" textlink="">
      <xdr:nvSpPr>
        <xdr:cNvPr id="337" name="フローチャート: 判断 336">
          <a:extLst>
            <a:ext uri="{FF2B5EF4-FFF2-40B4-BE49-F238E27FC236}">
              <a16:creationId xmlns:a16="http://schemas.microsoft.com/office/drawing/2014/main" id="{EE573166-12A8-49AF-A9CA-8FF6F6116519}"/>
            </a:ext>
          </a:extLst>
        </xdr:cNvPr>
        <xdr:cNvSpPr/>
      </xdr:nvSpPr>
      <xdr:spPr>
        <a:xfrm>
          <a:off x="14541500" y="1421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114663</xdr:rowOff>
    </xdr:from>
    <xdr:to>
      <xdr:col>72</xdr:col>
      <xdr:colOff>38100</xdr:colOff>
      <xdr:row>83</xdr:row>
      <xdr:rowOff>44813</xdr:rowOff>
    </xdr:to>
    <xdr:sp macro="" textlink="">
      <xdr:nvSpPr>
        <xdr:cNvPr id="338" name="フローチャート: 判断 337">
          <a:extLst>
            <a:ext uri="{FF2B5EF4-FFF2-40B4-BE49-F238E27FC236}">
              <a16:creationId xmlns:a16="http://schemas.microsoft.com/office/drawing/2014/main" id="{52468A6C-1E13-48FE-A24C-F2D94D6C8495}"/>
            </a:ext>
          </a:extLst>
        </xdr:cNvPr>
        <xdr:cNvSpPr/>
      </xdr:nvSpPr>
      <xdr:spPr>
        <a:xfrm>
          <a:off x="13652500" y="14173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135889</xdr:rowOff>
    </xdr:from>
    <xdr:to>
      <xdr:col>67</xdr:col>
      <xdr:colOff>101600</xdr:colOff>
      <xdr:row>83</xdr:row>
      <xdr:rowOff>66039</xdr:rowOff>
    </xdr:to>
    <xdr:sp macro="" textlink="">
      <xdr:nvSpPr>
        <xdr:cNvPr id="339" name="フローチャート: 判断 338">
          <a:extLst>
            <a:ext uri="{FF2B5EF4-FFF2-40B4-BE49-F238E27FC236}">
              <a16:creationId xmlns:a16="http://schemas.microsoft.com/office/drawing/2014/main" id="{111D73E8-29FB-4AD0-8ECA-95F9F7EF8D53}"/>
            </a:ext>
          </a:extLst>
        </xdr:cNvPr>
        <xdr:cNvSpPr/>
      </xdr:nvSpPr>
      <xdr:spPr>
        <a:xfrm>
          <a:off x="12763500" y="14194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340" name="テキスト ボックス 339">
          <a:extLst>
            <a:ext uri="{FF2B5EF4-FFF2-40B4-BE49-F238E27FC236}">
              <a16:creationId xmlns:a16="http://schemas.microsoft.com/office/drawing/2014/main" id="{D5E01230-D70B-4863-9D7C-4AA6FB1B8566}"/>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341" name="テキスト ボックス 340">
          <a:extLst>
            <a:ext uri="{FF2B5EF4-FFF2-40B4-BE49-F238E27FC236}">
              <a16:creationId xmlns:a16="http://schemas.microsoft.com/office/drawing/2014/main" id="{2FB5C74A-F7C7-45E0-BBF8-D730CAF2D52A}"/>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342" name="テキスト ボックス 341">
          <a:extLst>
            <a:ext uri="{FF2B5EF4-FFF2-40B4-BE49-F238E27FC236}">
              <a16:creationId xmlns:a16="http://schemas.microsoft.com/office/drawing/2014/main" id="{AF7CD244-92FF-4A3D-819E-887C41512E96}"/>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343" name="テキスト ボックス 342">
          <a:extLst>
            <a:ext uri="{FF2B5EF4-FFF2-40B4-BE49-F238E27FC236}">
              <a16:creationId xmlns:a16="http://schemas.microsoft.com/office/drawing/2014/main" id="{049C4FC2-A4DA-4FC8-A471-6945D70584C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344" name="テキスト ボックス 343">
          <a:extLst>
            <a:ext uri="{FF2B5EF4-FFF2-40B4-BE49-F238E27FC236}">
              <a16:creationId xmlns:a16="http://schemas.microsoft.com/office/drawing/2014/main" id="{4E6FCFD1-3002-42AE-955E-F8A87974B8E4}"/>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52614</xdr:rowOff>
    </xdr:from>
    <xdr:to>
      <xdr:col>85</xdr:col>
      <xdr:colOff>177800</xdr:colOff>
      <xdr:row>78</xdr:row>
      <xdr:rowOff>154214</xdr:rowOff>
    </xdr:to>
    <xdr:sp macro="" textlink="">
      <xdr:nvSpPr>
        <xdr:cNvPr id="345" name="楕円 344">
          <a:extLst>
            <a:ext uri="{FF2B5EF4-FFF2-40B4-BE49-F238E27FC236}">
              <a16:creationId xmlns:a16="http://schemas.microsoft.com/office/drawing/2014/main" id="{CD92C513-99AA-47D8-944B-6969BC829496}"/>
            </a:ext>
          </a:extLst>
        </xdr:cNvPr>
        <xdr:cNvSpPr/>
      </xdr:nvSpPr>
      <xdr:spPr>
        <a:xfrm>
          <a:off x="16268700" y="13425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77</xdr:row>
      <xdr:rowOff>138991</xdr:rowOff>
    </xdr:from>
    <xdr:ext cx="405111" cy="259045"/>
    <xdr:sp macro="" textlink="">
      <xdr:nvSpPr>
        <xdr:cNvPr id="346" name="【消防施設】&#10;有形固定資産減価償却率該当値テキスト">
          <a:extLst>
            <a:ext uri="{FF2B5EF4-FFF2-40B4-BE49-F238E27FC236}">
              <a16:creationId xmlns:a16="http://schemas.microsoft.com/office/drawing/2014/main" id="{315DE115-1A20-45FA-991A-2F2367CDC3C7}"/>
            </a:ext>
          </a:extLst>
        </xdr:cNvPr>
        <xdr:cNvSpPr txBox="1"/>
      </xdr:nvSpPr>
      <xdr:spPr>
        <a:xfrm>
          <a:off x="16357600" y="13340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19957</xdr:rowOff>
    </xdr:from>
    <xdr:to>
      <xdr:col>81</xdr:col>
      <xdr:colOff>101600</xdr:colOff>
      <xdr:row>78</xdr:row>
      <xdr:rowOff>121557</xdr:rowOff>
    </xdr:to>
    <xdr:sp macro="" textlink="">
      <xdr:nvSpPr>
        <xdr:cNvPr id="347" name="楕円 346">
          <a:extLst>
            <a:ext uri="{FF2B5EF4-FFF2-40B4-BE49-F238E27FC236}">
              <a16:creationId xmlns:a16="http://schemas.microsoft.com/office/drawing/2014/main" id="{06D1FB59-E94A-4448-8277-DFE3CA6292BB}"/>
            </a:ext>
          </a:extLst>
        </xdr:cNvPr>
        <xdr:cNvSpPr/>
      </xdr:nvSpPr>
      <xdr:spPr>
        <a:xfrm>
          <a:off x="15430500" y="13393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70757</xdr:rowOff>
    </xdr:from>
    <xdr:to>
      <xdr:col>85</xdr:col>
      <xdr:colOff>127000</xdr:colOff>
      <xdr:row>78</xdr:row>
      <xdr:rowOff>103414</xdr:rowOff>
    </xdr:to>
    <xdr:cxnSp macro="">
      <xdr:nvCxnSpPr>
        <xdr:cNvPr id="348" name="直線コネクタ 347">
          <a:extLst>
            <a:ext uri="{FF2B5EF4-FFF2-40B4-BE49-F238E27FC236}">
              <a16:creationId xmlns:a16="http://schemas.microsoft.com/office/drawing/2014/main" id="{88B0EF9F-1318-4F31-95CA-6FD5C6DCBBB4}"/>
            </a:ext>
          </a:extLst>
        </xdr:cNvPr>
        <xdr:cNvCxnSpPr/>
      </xdr:nvCxnSpPr>
      <xdr:spPr>
        <a:xfrm>
          <a:off x="15481300" y="13443857"/>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158750</xdr:rowOff>
    </xdr:from>
    <xdr:to>
      <xdr:col>76</xdr:col>
      <xdr:colOff>165100</xdr:colOff>
      <xdr:row>78</xdr:row>
      <xdr:rowOff>88900</xdr:rowOff>
    </xdr:to>
    <xdr:sp macro="" textlink="">
      <xdr:nvSpPr>
        <xdr:cNvPr id="349" name="楕円 348">
          <a:extLst>
            <a:ext uri="{FF2B5EF4-FFF2-40B4-BE49-F238E27FC236}">
              <a16:creationId xmlns:a16="http://schemas.microsoft.com/office/drawing/2014/main" id="{D7911A58-4E14-449A-AB3F-CE4F07BF3425}"/>
            </a:ext>
          </a:extLst>
        </xdr:cNvPr>
        <xdr:cNvSpPr/>
      </xdr:nvSpPr>
      <xdr:spPr>
        <a:xfrm>
          <a:off x="14541500" y="1336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38100</xdr:rowOff>
    </xdr:from>
    <xdr:to>
      <xdr:col>81</xdr:col>
      <xdr:colOff>50800</xdr:colOff>
      <xdr:row>78</xdr:row>
      <xdr:rowOff>70757</xdr:rowOff>
    </xdr:to>
    <xdr:cxnSp macro="">
      <xdr:nvCxnSpPr>
        <xdr:cNvPr id="350" name="直線コネクタ 349">
          <a:extLst>
            <a:ext uri="{FF2B5EF4-FFF2-40B4-BE49-F238E27FC236}">
              <a16:creationId xmlns:a16="http://schemas.microsoft.com/office/drawing/2014/main" id="{BCB226B1-F1CE-4BB2-89CE-3FAD96FBA860}"/>
            </a:ext>
          </a:extLst>
        </xdr:cNvPr>
        <xdr:cNvCxnSpPr/>
      </xdr:nvCxnSpPr>
      <xdr:spPr>
        <a:xfrm>
          <a:off x="14592300" y="134112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107785</xdr:rowOff>
    </xdr:from>
    <xdr:ext cx="405111" cy="259045"/>
    <xdr:sp macro="" textlink="">
      <xdr:nvSpPr>
        <xdr:cNvPr id="351" name="n_1aveValue【消防施設】&#10;有形固定資産減価償却率">
          <a:extLst>
            <a:ext uri="{FF2B5EF4-FFF2-40B4-BE49-F238E27FC236}">
              <a16:creationId xmlns:a16="http://schemas.microsoft.com/office/drawing/2014/main" id="{32E4F86D-7E23-4DD3-B69A-915DF019F10A}"/>
            </a:ext>
          </a:extLst>
        </xdr:cNvPr>
        <xdr:cNvSpPr txBox="1"/>
      </xdr:nvSpPr>
      <xdr:spPr>
        <a:xfrm>
          <a:off x="15266044" y="14338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75128</xdr:rowOff>
    </xdr:from>
    <xdr:ext cx="405111" cy="259045"/>
    <xdr:sp macro="" textlink="">
      <xdr:nvSpPr>
        <xdr:cNvPr id="352" name="n_2aveValue【消防施設】&#10;有形固定資産減価償却率">
          <a:extLst>
            <a:ext uri="{FF2B5EF4-FFF2-40B4-BE49-F238E27FC236}">
              <a16:creationId xmlns:a16="http://schemas.microsoft.com/office/drawing/2014/main" id="{70E3DDCE-0721-4218-A4B6-3DE8E9939DC8}"/>
            </a:ext>
          </a:extLst>
        </xdr:cNvPr>
        <xdr:cNvSpPr txBox="1"/>
      </xdr:nvSpPr>
      <xdr:spPr>
        <a:xfrm>
          <a:off x="14389744" y="14305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61340</xdr:rowOff>
    </xdr:from>
    <xdr:ext cx="405111" cy="259045"/>
    <xdr:sp macro="" textlink="">
      <xdr:nvSpPr>
        <xdr:cNvPr id="353" name="n_3aveValue【消防施設】&#10;有形固定資産減価償却率">
          <a:extLst>
            <a:ext uri="{FF2B5EF4-FFF2-40B4-BE49-F238E27FC236}">
              <a16:creationId xmlns:a16="http://schemas.microsoft.com/office/drawing/2014/main" id="{35063E22-0B88-4320-8CA0-7D1C721B6733}"/>
            </a:ext>
          </a:extLst>
        </xdr:cNvPr>
        <xdr:cNvSpPr txBox="1"/>
      </xdr:nvSpPr>
      <xdr:spPr>
        <a:xfrm>
          <a:off x="13500744" y="13948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82566</xdr:rowOff>
    </xdr:from>
    <xdr:ext cx="405111" cy="259045"/>
    <xdr:sp macro="" textlink="">
      <xdr:nvSpPr>
        <xdr:cNvPr id="354" name="n_4aveValue【消防施設】&#10;有形固定資産減価償却率">
          <a:extLst>
            <a:ext uri="{FF2B5EF4-FFF2-40B4-BE49-F238E27FC236}">
              <a16:creationId xmlns:a16="http://schemas.microsoft.com/office/drawing/2014/main" id="{D5706707-299B-445B-932F-ED590CEA1948}"/>
            </a:ext>
          </a:extLst>
        </xdr:cNvPr>
        <xdr:cNvSpPr txBox="1"/>
      </xdr:nvSpPr>
      <xdr:spPr>
        <a:xfrm>
          <a:off x="12611744" y="13970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76</xdr:row>
      <xdr:rowOff>138084</xdr:rowOff>
    </xdr:from>
    <xdr:ext cx="405111" cy="259045"/>
    <xdr:sp macro="" textlink="">
      <xdr:nvSpPr>
        <xdr:cNvPr id="355" name="n_1mainValue【消防施設】&#10;有形固定資産減価償却率">
          <a:extLst>
            <a:ext uri="{FF2B5EF4-FFF2-40B4-BE49-F238E27FC236}">
              <a16:creationId xmlns:a16="http://schemas.microsoft.com/office/drawing/2014/main" id="{07F8D6B0-EC1A-40BB-B24D-81B6C4C7695B}"/>
            </a:ext>
          </a:extLst>
        </xdr:cNvPr>
        <xdr:cNvSpPr txBox="1"/>
      </xdr:nvSpPr>
      <xdr:spPr>
        <a:xfrm>
          <a:off x="15266044" y="131682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134561</xdr:colOff>
      <xdr:row>76</xdr:row>
      <xdr:rowOff>105427</xdr:rowOff>
    </xdr:from>
    <xdr:ext cx="340478" cy="259045"/>
    <xdr:sp macro="" textlink="">
      <xdr:nvSpPr>
        <xdr:cNvPr id="356" name="n_2mainValue【消防施設】&#10;有形固定資産減価償却率">
          <a:extLst>
            <a:ext uri="{FF2B5EF4-FFF2-40B4-BE49-F238E27FC236}">
              <a16:creationId xmlns:a16="http://schemas.microsoft.com/office/drawing/2014/main" id="{A7493EFB-6B2F-461C-B163-5371EB618AAE}"/>
            </a:ext>
          </a:extLst>
        </xdr:cNvPr>
        <xdr:cNvSpPr txBox="1"/>
      </xdr:nvSpPr>
      <xdr:spPr>
        <a:xfrm>
          <a:off x="14422061" y="131356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357" name="正方形/長方形 356">
          <a:extLst>
            <a:ext uri="{FF2B5EF4-FFF2-40B4-BE49-F238E27FC236}">
              <a16:creationId xmlns:a16="http://schemas.microsoft.com/office/drawing/2014/main" id="{18B919DE-C06A-4F7C-BB7E-23930DCC91C8}"/>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358" name="正方形/長方形 357">
          <a:extLst>
            <a:ext uri="{FF2B5EF4-FFF2-40B4-BE49-F238E27FC236}">
              <a16:creationId xmlns:a16="http://schemas.microsoft.com/office/drawing/2014/main" id="{C6BD1562-1095-4959-B6AB-ED2722D0BD75}"/>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359" name="正方形/長方形 358">
          <a:extLst>
            <a:ext uri="{FF2B5EF4-FFF2-40B4-BE49-F238E27FC236}">
              <a16:creationId xmlns:a16="http://schemas.microsoft.com/office/drawing/2014/main" id="{DB7CAC85-C233-4D86-8917-27CE0B44B3B4}"/>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360" name="正方形/長方形 359">
          <a:extLst>
            <a:ext uri="{FF2B5EF4-FFF2-40B4-BE49-F238E27FC236}">
              <a16:creationId xmlns:a16="http://schemas.microsoft.com/office/drawing/2014/main" id="{C9995900-3DC4-40F7-9F37-4F933839C6E5}"/>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361" name="正方形/長方形 360">
          <a:extLst>
            <a:ext uri="{FF2B5EF4-FFF2-40B4-BE49-F238E27FC236}">
              <a16:creationId xmlns:a16="http://schemas.microsoft.com/office/drawing/2014/main" id="{87522B2B-D264-4805-8F56-1D5473566319}"/>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362" name="正方形/長方形 361">
          <a:extLst>
            <a:ext uri="{FF2B5EF4-FFF2-40B4-BE49-F238E27FC236}">
              <a16:creationId xmlns:a16="http://schemas.microsoft.com/office/drawing/2014/main" id="{B561AB5F-73BD-4514-BC5F-FB902397A144}"/>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363" name="正方形/長方形 362">
          <a:extLst>
            <a:ext uri="{FF2B5EF4-FFF2-40B4-BE49-F238E27FC236}">
              <a16:creationId xmlns:a16="http://schemas.microsoft.com/office/drawing/2014/main" id="{9AC40808-F5F1-4534-A7F9-2E81E62BF6A1}"/>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364" name="正方形/長方形 363">
          <a:extLst>
            <a:ext uri="{FF2B5EF4-FFF2-40B4-BE49-F238E27FC236}">
              <a16:creationId xmlns:a16="http://schemas.microsoft.com/office/drawing/2014/main" id="{23735FF4-85DF-40C3-AA8B-CB901B5FA05B}"/>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365" name="テキスト ボックス 364">
          <a:extLst>
            <a:ext uri="{FF2B5EF4-FFF2-40B4-BE49-F238E27FC236}">
              <a16:creationId xmlns:a16="http://schemas.microsoft.com/office/drawing/2014/main" id="{C48FC916-EB1E-42A4-80F3-78EC0D52FEE2}"/>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366" name="直線コネクタ 365">
          <a:extLst>
            <a:ext uri="{FF2B5EF4-FFF2-40B4-BE49-F238E27FC236}">
              <a16:creationId xmlns:a16="http://schemas.microsoft.com/office/drawing/2014/main" id="{C58538CD-9B35-495D-B99C-399AF5012203}"/>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367" name="直線コネクタ 366">
          <a:extLst>
            <a:ext uri="{FF2B5EF4-FFF2-40B4-BE49-F238E27FC236}">
              <a16:creationId xmlns:a16="http://schemas.microsoft.com/office/drawing/2014/main" id="{38150285-2B64-4B91-B7BC-F4820AF32747}"/>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368" name="テキスト ボックス 367">
          <a:extLst>
            <a:ext uri="{FF2B5EF4-FFF2-40B4-BE49-F238E27FC236}">
              <a16:creationId xmlns:a16="http://schemas.microsoft.com/office/drawing/2014/main" id="{FABF67D7-A985-43F0-901A-F7DC27D7708F}"/>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369" name="直線コネクタ 368">
          <a:extLst>
            <a:ext uri="{FF2B5EF4-FFF2-40B4-BE49-F238E27FC236}">
              <a16:creationId xmlns:a16="http://schemas.microsoft.com/office/drawing/2014/main" id="{F45B4D03-C017-41C5-967D-CC28DE3F46A8}"/>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370" name="テキスト ボックス 369">
          <a:extLst>
            <a:ext uri="{FF2B5EF4-FFF2-40B4-BE49-F238E27FC236}">
              <a16:creationId xmlns:a16="http://schemas.microsoft.com/office/drawing/2014/main" id="{50278B73-C633-4C02-9999-CAF3928F934D}"/>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371" name="直線コネクタ 370">
          <a:extLst>
            <a:ext uri="{FF2B5EF4-FFF2-40B4-BE49-F238E27FC236}">
              <a16:creationId xmlns:a16="http://schemas.microsoft.com/office/drawing/2014/main" id="{8767E50D-3E0A-486E-BF4E-1C9ABA309D52}"/>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372" name="テキスト ボックス 371">
          <a:extLst>
            <a:ext uri="{FF2B5EF4-FFF2-40B4-BE49-F238E27FC236}">
              <a16:creationId xmlns:a16="http://schemas.microsoft.com/office/drawing/2014/main" id="{B041B353-21E7-495F-B462-A3CD80719C0A}"/>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373" name="直線コネクタ 372">
          <a:extLst>
            <a:ext uri="{FF2B5EF4-FFF2-40B4-BE49-F238E27FC236}">
              <a16:creationId xmlns:a16="http://schemas.microsoft.com/office/drawing/2014/main" id="{7435102B-6183-4C58-99FD-0A629113C08E}"/>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374" name="テキスト ボックス 373">
          <a:extLst>
            <a:ext uri="{FF2B5EF4-FFF2-40B4-BE49-F238E27FC236}">
              <a16:creationId xmlns:a16="http://schemas.microsoft.com/office/drawing/2014/main" id="{CA7124AD-BDD5-4C4E-BABD-4DB0BADFB40F}"/>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375" name="直線コネクタ 374">
          <a:extLst>
            <a:ext uri="{FF2B5EF4-FFF2-40B4-BE49-F238E27FC236}">
              <a16:creationId xmlns:a16="http://schemas.microsoft.com/office/drawing/2014/main" id="{667144C6-14C4-46BC-AB84-D85EE3B2694A}"/>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91820</xdr:rowOff>
    </xdr:from>
    <xdr:ext cx="531299" cy="259045"/>
    <xdr:sp macro="" textlink="">
      <xdr:nvSpPr>
        <xdr:cNvPr id="376" name="テキスト ボックス 375">
          <a:extLst>
            <a:ext uri="{FF2B5EF4-FFF2-40B4-BE49-F238E27FC236}">
              <a16:creationId xmlns:a16="http://schemas.microsoft.com/office/drawing/2014/main" id="{3637DE43-7376-4216-8CF8-93E2974DAB75}"/>
            </a:ext>
          </a:extLst>
        </xdr:cNvPr>
        <xdr:cNvSpPr txBox="1"/>
      </xdr:nvSpPr>
      <xdr:spPr>
        <a:xfrm>
          <a:off x="17756701" y="1346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377" name="直線コネクタ 376">
          <a:extLst>
            <a:ext uri="{FF2B5EF4-FFF2-40B4-BE49-F238E27FC236}">
              <a16:creationId xmlns:a16="http://schemas.microsoft.com/office/drawing/2014/main" id="{04F41166-03BB-4334-9E5E-56D6D009C9AD}"/>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108148</xdr:rowOff>
    </xdr:from>
    <xdr:ext cx="531299" cy="259045"/>
    <xdr:sp macro="" textlink="">
      <xdr:nvSpPr>
        <xdr:cNvPr id="378" name="テキスト ボックス 377">
          <a:extLst>
            <a:ext uri="{FF2B5EF4-FFF2-40B4-BE49-F238E27FC236}">
              <a16:creationId xmlns:a16="http://schemas.microsoft.com/office/drawing/2014/main" id="{6E66A16C-F3E6-484A-BB0A-2C4212AF5362}"/>
            </a:ext>
          </a:extLst>
        </xdr:cNvPr>
        <xdr:cNvSpPr txBox="1"/>
      </xdr:nvSpPr>
      <xdr:spPr>
        <a:xfrm>
          <a:off x="17756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379" name="直線コネクタ 378">
          <a:extLst>
            <a:ext uri="{FF2B5EF4-FFF2-40B4-BE49-F238E27FC236}">
              <a16:creationId xmlns:a16="http://schemas.microsoft.com/office/drawing/2014/main" id="{44269E54-A86E-4BFC-A996-968E47431138}"/>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124477</xdr:rowOff>
    </xdr:from>
    <xdr:ext cx="531299" cy="259045"/>
    <xdr:sp macro="" textlink="">
      <xdr:nvSpPr>
        <xdr:cNvPr id="380" name="テキスト ボックス 379">
          <a:extLst>
            <a:ext uri="{FF2B5EF4-FFF2-40B4-BE49-F238E27FC236}">
              <a16:creationId xmlns:a16="http://schemas.microsoft.com/office/drawing/2014/main" id="{C375F3B3-5E41-4773-A141-5F565EDD045B}"/>
            </a:ext>
          </a:extLst>
        </xdr:cNvPr>
        <xdr:cNvSpPr txBox="1"/>
      </xdr:nvSpPr>
      <xdr:spPr>
        <a:xfrm>
          <a:off x="17756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381" name="【消防施設】&#10;一人当たり面積グラフ枠">
          <a:extLst>
            <a:ext uri="{FF2B5EF4-FFF2-40B4-BE49-F238E27FC236}">
              <a16:creationId xmlns:a16="http://schemas.microsoft.com/office/drawing/2014/main" id="{CA0FB1FF-773B-46A0-AD75-1AB5EEA30C17}"/>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96447</xdr:rowOff>
    </xdr:from>
    <xdr:to>
      <xdr:col>116</xdr:col>
      <xdr:colOff>62864</xdr:colOff>
      <xdr:row>86</xdr:row>
      <xdr:rowOff>167966</xdr:rowOff>
    </xdr:to>
    <xdr:cxnSp macro="">
      <xdr:nvCxnSpPr>
        <xdr:cNvPr id="382" name="直線コネクタ 381">
          <a:extLst>
            <a:ext uri="{FF2B5EF4-FFF2-40B4-BE49-F238E27FC236}">
              <a16:creationId xmlns:a16="http://schemas.microsoft.com/office/drawing/2014/main" id="{D32E78BC-2C0B-49F0-8CD4-FD4FDFAA805C}"/>
            </a:ext>
          </a:extLst>
        </xdr:cNvPr>
        <xdr:cNvCxnSpPr/>
      </xdr:nvCxnSpPr>
      <xdr:spPr>
        <a:xfrm flipV="1">
          <a:off x="22160864" y="13298097"/>
          <a:ext cx="0" cy="1614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87</xdr:row>
      <xdr:rowOff>7165</xdr:rowOff>
    </xdr:from>
    <xdr:ext cx="469744" cy="259045"/>
    <xdr:sp macro="" textlink="">
      <xdr:nvSpPr>
        <xdr:cNvPr id="383" name="【消防施設】&#10;一人当たり面積最小値テキスト">
          <a:extLst>
            <a:ext uri="{FF2B5EF4-FFF2-40B4-BE49-F238E27FC236}">
              <a16:creationId xmlns:a16="http://schemas.microsoft.com/office/drawing/2014/main" id="{C690177B-43A2-4A2A-AA02-E078F973B315}"/>
            </a:ext>
          </a:extLst>
        </xdr:cNvPr>
        <xdr:cNvSpPr txBox="1"/>
      </xdr:nvSpPr>
      <xdr:spPr>
        <a:xfrm>
          <a:off x="22199600" y="14923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167966</xdr:rowOff>
    </xdr:from>
    <xdr:to>
      <xdr:col>116</xdr:col>
      <xdr:colOff>152400</xdr:colOff>
      <xdr:row>86</xdr:row>
      <xdr:rowOff>167966</xdr:rowOff>
    </xdr:to>
    <xdr:cxnSp macro="">
      <xdr:nvCxnSpPr>
        <xdr:cNvPr id="384" name="直線コネクタ 383">
          <a:extLst>
            <a:ext uri="{FF2B5EF4-FFF2-40B4-BE49-F238E27FC236}">
              <a16:creationId xmlns:a16="http://schemas.microsoft.com/office/drawing/2014/main" id="{A2F6693A-35D7-447D-AAD8-04EEBE07231B}"/>
            </a:ext>
          </a:extLst>
        </xdr:cNvPr>
        <xdr:cNvCxnSpPr/>
      </xdr:nvCxnSpPr>
      <xdr:spPr>
        <a:xfrm>
          <a:off x="22072600" y="14912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43124</xdr:rowOff>
    </xdr:from>
    <xdr:ext cx="534377" cy="259045"/>
    <xdr:sp macro="" textlink="">
      <xdr:nvSpPr>
        <xdr:cNvPr id="385" name="【消防施設】&#10;一人当たり面積最大値テキスト">
          <a:extLst>
            <a:ext uri="{FF2B5EF4-FFF2-40B4-BE49-F238E27FC236}">
              <a16:creationId xmlns:a16="http://schemas.microsoft.com/office/drawing/2014/main" id="{D0E80B70-35FB-4FEA-BB83-D374C03AF2EB}"/>
            </a:ext>
          </a:extLst>
        </xdr:cNvPr>
        <xdr:cNvSpPr txBox="1"/>
      </xdr:nvSpPr>
      <xdr:spPr>
        <a:xfrm>
          <a:off x="22199600" y="13073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96447</xdr:rowOff>
    </xdr:from>
    <xdr:to>
      <xdr:col>116</xdr:col>
      <xdr:colOff>152400</xdr:colOff>
      <xdr:row>77</xdr:row>
      <xdr:rowOff>96447</xdr:rowOff>
    </xdr:to>
    <xdr:cxnSp macro="">
      <xdr:nvCxnSpPr>
        <xdr:cNvPr id="386" name="直線コネクタ 385">
          <a:extLst>
            <a:ext uri="{FF2B5EF4-FFF2-40B4-BE49-F238E27FC236}">
              <a16:creationId xmlns:a16="http://schemas.microsoft.com/office/drawing/2014/main" id="{B47FCF21-AAC5-4AA5-9534-B455CE1088CA}"/>
            </a:ext>
          </a:extLst>
        </xdr:cNvPr>
        <xdr:cNvCxnSpPr/>
      </xdr:nvCxnSpPr>
      <xdr:spPr>
        <a:xfrm>
          <a:off x="22072600" y="13298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51615</xdr:rowOff>
    </xdr:from>
    <xdr:ext cx="469744" cy="259045"/>
    <xdr:sp macro="" textlink="">
      <xdr:nvSpPr>
        <xdr:cNvPr id="387" name="【消防施設】&#10;一人当たり面積平均値テキスト">
          <a:extLst>
            <a:ext uri="{FF2B5EF4-FFF2-40B4-BE49-F238E27FC236}">
              <a16:creationId xmlns:a16="http://schemas.microsoft.com/office/drawing/2014/main" id="{A0B24382-6863-46D2-887B-1789769ACE0A}"/>
            </a:ext>
          </a:extLst>
        </xdr:cNvPr>
        <xdr:cNvSpPr txBox="1"/>
      </xdr:nvSpPr>
      <xdr:spPr>
        <a:xfrm>
          <a:off x="22199600" y="147963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73188</xdr:rowOff>
    </xdr:from>
    <xdr:to>
      <xdr:col>116</xdr:col>
      <xdr:colOff>114300</xdr:colOff>
      <xdr:row>87</xdr:row>
      <xdr:rowOff>3338</xdr:rowOff>
    </xdr:to>
    <xdr:sp macro="" textlink="">
      <xdr:nvSpPr>
        <xdr:cNvPr id="388" name="フローチャート: 判断 387">
          <a:extLst>
            <a:ext uri="{FF2B5EF4-FFF2-40B4-BE49-F238E27FC236}">
              <a16:creationId xmlns:a16="http://schemas.microsoft.com/office/drawing/2014/main" id="{5A204219-9FEB-4C27-B6FC-3A66EB21E997}"/>
            </a:ext>
          </a:extLst>
        </xdr:cNvPr>
        <xdr:cNvSpPr/>
      </xdr:nvSpPr>
      <xdr:spPr>
        <a:xfrm>
          <a:off x="22110700" y="14817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76454</xdr:rowOff>
    </xdr:from>
    <xdr:to>
      <xdr:col>112</xdr:col>
      <xdr:colOff>38100</xdr:colOff>
      <xdr:row>87</xdr:row>
      <xdr:rowOff>6604</xdr:rowOff>
    </xdr:to>
    <xdr:sp macro="" textlink="">
      <xdr:nvSpPr>
        <xdr:cNvPr id="389" name="フローチャート: 判断 388">
          <a:extLst>
            <a:ext uri="{FF2B5EF4-FFF2-40B4-BE49-F238E27FC236}">
              <a16:creationId xmlns:a16="http://schemas.microsoft.com/office/drawing/2014/main" id="{C4CD29BE-5ED7-4CC3-8951-3F41B0BA8111}"/>
            </a:ext>
          </a:extLst>
        </xdr:cNvPr>
        <xdr:cNvSpPr/>
      </xdr:nvSpPr>
      <xdr:spPr>
        <a:xfrm>
          <a:off x="21272500" y="1482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80699</xdr:rowOff>
    </xdr:from>
    <xdr:to>
      <xdr:col>107</xdr:col>
      <xdr:colOff>101600</xdr:colOff>
      <xdr:row>87</xdr:row>
      <xdr:rowOff>10849</xdr:rowOff>
    </xdr:to>
    <xdr:sp macro="" textlink="">
      <xdr:nvSpPr>
        <xdr:cNvPr id="390" name="フローチャート: 判断 389">
          <a:extLst>
            <a:ext uri="{FF2B5EF4-FFF2-40B4-BE49-F238E27FC236}">
              <a16:creationId xmlns:a16="http://schemas.microsoft.com/office/drawing/2014/main" id="{2A4E863E-016C-47CF-9EDC-7334072E86FC}"/>
            </a:ext>
          </a:extLst>
        </xdr:cNvPr>
        <xdr:cNvSpPr/>
      </xdr:nvSpPr>
      <xdr:spPr>
        <a:xfrm>
          <a:off x="20383500" y="1482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81353</xdr:rowOff>
    </xdr:from>
    <xdr:to>
      <xdr:col>102</xdr:col>
      <xdr:colOff>165100</xdr:colOff>
      <xdr:row>87</xdr:row>
      <xdr:rowOff>11503</xdr:rowOff>
    </xdr:to>
    <xdr:sp macro="" textlink="">
      <xdr:nvSpPr>
        <xdr:cNvPr id="391" name="フローチャート: 判断 390">
          <a:extLst>
            <a:ext uri="{FF2B5EF4-FFF2-40B4-BE49-F238E27FC236}">
              <a16:creationId xmlns:a16="http://schemas.microsoft.com/office/drawing/2014/main" id="{8C548C70-8614-4B92-880C-EB8B31B54F17}"/>
            </a:ext>
          </a:extLst>
        </xdr:cNvPr>
        <xdr:cNvSpPr/>
      </xdr:nvSpPr>
      <xdr:spPr>
        <a:xfrm>
          <a:off x="19494500" y="14826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86251</xdr:rowOff>
    </xdr:from>
    <xdr:to>
      <xdr:col>98</xdr:col>
      <xdr:colOff>38100</xdr:colOff>
      <xdr:row>87</xdr:row>
      <xdr:rowOff>16401</xdr:rowOff>
    </xdr:to>
    <xdr:sp macro="" textlink="">
      <xdr:nvSpPr>
        <xdr:cNvPr id="392" name="フローチャート: 判断 391">
          <a:extLst>
            <a:ext uri="{FF2B5EF4-FFF2-40B4-BE49-F238E27FC236}">
              <a16:creationId xmlns:a16="http://schemas.microsoft.com/office/drawing/2014/main" id="{A4D278D4-D368-412F-BE17-C2C9C6E50123}"/>
            </a:ext>
          </a:extLst>
        </xdr:cNvPr>
        <xdr:cNvSpPr/>
      </xdr:nvSpPr>
      <xdr:spPr>
        <a:xfrm>
          <a:off x="18605500" y="14830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393" name="テキスト ボックス 392">
          <a:extLst>
            <a:ext uri="{FF2B5EF4-FFF2-40B4-BE49-F238E27FC236}">
              <a16:creationId xmlns:a16="http://schemas.microsoft.com/office/drawing/2014/main" id="{757C44C0-FD7F-459E-9A1C-CF8266585363}"/>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394" name="テキスト ボックス 393">
          <a:extLst>
            <a:ext uri="{FF2B5EF4-FFF2-40B4-BE49-F238E27FC236}">
              <a16:creationId xmlns:a16="http://schemas.microsoft.com/office/drawing/2014/main" id="{FD79DB81-9316-401F-82F1-6F486094339C}"/>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395" name="テキスト ボックス 394">
          <a:extLst>
            <a:ext uri="{FF2B5EF4-FFF2-40B4-BE49-F238E27FC236}">
              <a16:creationId xmlns:a16="http://schemas.microsoft.com/office/drawing/2014/main" id="{1A232A11-DEEB-4938-9241-5C07048236BC}"/>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396" name="テキスト ボックス 395">
          <a:extLst>
            <a:ext uri="{FF2B5EF4-FFF2-40B4-BE49-F238E27FC236}">
              <a16:creationId xmlns:a16="http://schemas.microsoft.com/office/drawing/2014/main" id="{B79123BA-0BB3-407C-A4ED-924427599F4B}"/>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397" name="テキスト ボックス 396">
          <a:extLst>
            <a:ext uri="{FF2B5EF4-FFF2-40B4-BE49-F238E27FC236}">
              <a16:creationId xmlns:a16="http://schemas.microsoft.com/office/drawing/2014/main" id="{17023811-C976-4319-BFD9-E819DE2BC2F9}"/>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45213</xdr:rowOff>
    </xdr:from>
    <xdr:to>
      <xdr:col>116</xdr:col>
      <xdr:colOff>114300</xdr:colOff>
      <xdr:row>86</xdr:row>
      <xdr:rowOff>146813</xdr:rowOff>
    </xdr:to>
    <xdr:sp macro="" textlink="">
      <xdr:nvSpPr>
        <xdr:cNvPr id="398" name="楕円 397">
          <a:extLst>
            <a:ext uri="{FF2B5EF4-FFF2-40B4-BE49-F238E27FC236}">
              <a16:creationId xmlns:a16="http://schemas.microsoft.com/office/drawing/2014/main" id="{4C806154-3E0E-4B0B-8393-17CFE20B2116}"/>
            </a:ext>
          </a:extLst>
        </xdr:cNvPr>
        <xdr:cNvSpPr/>
      </xdr:nvSpPr>
      <xdr:spPr>
        <a:xfrm>
          <a:off x="22110700" y="14789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4590</xdr:rowOff>
    </xdr:from>
    <xdr:ext cx="469744" cy="259045"/>
    <xdr:sp macro="" textlink="">
      <xdr:nvSpPr>
        <xdr:cNvPr id="399" name="【消防施設】&#10;一人当たり面積該当値テキスト">
          <a:extLst>
            <a:ext uri="{FF2B5EF4-FFF2-40B4-BE49-F238E27FC236}">
              <a16:creationId xmlns:a16="http://schemas.microsoft.com/office/drawing/2014/main" id="{3BC07180-E167-4F88-BD67-E615C7AD6911}"/>
            </a:ext>
          </a:extLst>
        </xdr:cNvPr>
        <xdr:cNvSpPr txBox="1"/>
      </xdr:nvSpPr>
      <xdr:spPr>
        <a:xfrm>
          <a:off x="22199600" y="14577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46627</xdr:rowOff>
    </xdr:from>
    <xdr:to>
      <xdr:col>112</xdr:col>
      <xdr:colOff>38100</xdr:colOff>
      <xdr:row>86</xdr:row>
      <xdr:rowOff>148227</xdr:rowOff>
    </xdr:to>
    <xdr:sp macro="" textlink="">
      <xdr:nvSpPr>
        <xdr:cNvPr id="400" name="楕円 399">
          <a:extLst>
            <a:ext uri="{FF2B5EF4-FFF2-40B4-BE49-F238E27FC236}">
              <a16:creationId xmlns:a16="http://schemas.microsoft.com/office/drawing/2014/main" id="{9E527508-DE5A-42B4-8CA7-87F2228221C3}"/>
            </a:ext>
          </a:extLst>
        </xdr:cNvPr>
        <xdr:cNvSpPr/>
      </xdr:nvSpPr>
      <xdr:spPr>
        <a:xfrm>
          <a:off x="21272500" y="14791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96013</xdr:rowOff>
    </xdr:from>
    <xdr:to>
      <xdr:col>116</xdr:col>
      <xdr:colOff>63500</xdr:colOff>
      <xdr:row>86</xdr:row>
      <xdr:rowOff>97427</xdr:rowOff>
    </xdr:to>
    <xdr:cxnSp macro="">
      <xdr:nvCxnSpPr>
        <xdr:cNvPr id="401" name="直線コネクタ 400">
          <a:extLst>
            <a:ext uri="{FF2B5EF4-FFF2-40B4-BE49-F238E27FC236}">
              <a16:creationId xmlns:a16="http://schemas.microsoft.com/office/drawing/2014/main" id="{B8F60E60-3CF6-4958-9F15-C5FB4C7F2E1F}"/>
            </a:ext>
          </a:extLst>
        </xdr:cNvPr>
        <xdr:cNvCxnSpPr/>
      </xdr:nvCxnSpPr>
      <xdr:spPr>
        <a:xfrm flipV="1">
          <a:off x="21323300" y="14840713"/>
          <a:ext cx="838200" cy="1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48695</xdr:rowOff>
    </xdr:from>
    <xdr:to>
      <xdr:col>107</xdr:col>
      <xdr:colOff>101600</xdr:colOff>
      <xdr:row>86</xdr:row>
      <xdr:rowOff>150295</xdr:rowOff>
    </xdr:to>
    <xdr:sp macro="" textlink="">
      <xdr:nvSpPr>
        <xdr:cNvPr id="402" name="楕円 401">
          <a:extLst>
            <a:ext uri="{FF2B5EF4-FFF2-40B4-BE49-F238E27FC236}">
              <a16:creationId xmlns:a16="http://schemas.microsoft.com/office/drawing/2014/main" id="{EACEC362-836A-4D9E-9FDE-AED8C944765D}"/>
            </a:ext>
          </a:extLst>
        </xdr:cNvPr>
        <xdr:cNvSpPr/>
      </xdr:nvSpPr>
      <xdr:spPr>
        <a:xfrm>
          <a:off x="20383500" y="1479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97427</xdr:rowOff>
    </xdr:from>
    <xdr:to>
      <xdr:col>111</xdr:col>
      <xdr:colOff>177800</xdr:colOff>
      <xdr:row>86</xdr:row>
      <xdr:rowOff>99495</xdr:rowOff>
    </xdr:to>
    <xdr:cxnSp macro="">
      <xdr:nvCxnSpPr>
        <xdr:cNvPr id="403" name="直線コネクタ 402">
          <a:extLst>
            <a:ext uri="{FF2B5EF4-FFF2-40B4-BE49-F238E27FC236}">
              <a16:creationId xmlns:a16="http://schemas.microsoft.com/office/drawing/2014/main" id="{C6121B9C-C26B-43F1-B95F-5B7D68C9C7A7}"/>
            </a:ext>
          </a:extLst>
        </xdr:cNvPr>
        <xdr:cNvCxnSpPr/>
      </xdr:nvCxnSpPr>
      <xdr:spPr>
        <a:xfrm flipV="1">
          <a:off x="20434300" y="14842127"/>
          <a:ext cx="889000" cy="2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86</xdr:row>
      <xdr:rowOff>169181</xdr:rowOff>
    </xdr:from>
    <xdr:ext cx="469744" cy="259045"/>
    <xdr:sp macro="" textlink="">
      <xdr:nvSpPr>
        <xdr:cNvPr id="404" name="n_1aveValue【消防施設】&#10;一人当たり面積">
          <a:extLst>
            <a:ext uri="{FF2B5EF4-FFF2-40B4-BE49-F238E27FC236}">
              <a16:creationId xmlns:a16="http://schemas.microsoft.com/office/drawing/2014/main" id="{D59BE918-E9F0-4639-8F54-86B5B8EC8616}"/>
            </a:ext>
          </a:extLst>
        </xdr:cNvPr>
        <xdr:cNvSpPr txBox="1"/>
      </xdr:nvSpPr>
      <xdr:spPr>
        <a:xfrm>
          <a:off x="21075727" y="14913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1976</xdr:rowOff>
    </xdr:from>
    <xdr:ext cx="469744" cy="259045"/>
    <xdr:sp macro="" textlink="">
      <xdr:nvSpPr>
        <xdr:cNvPr id="405" name="n_2aveValue【消防施設】&#10;一人当たり面積">
          <a:extLst>
            <a:ext uri="{FF2B5EF4-FFF2-40B4-BE49-F238E27FC236}">
              <a16:creationId xmlns:a16="http://schemas.microsoft.com/office/drawing/2014/main" id="{715EDBF9-3A67-4877-B3CB-2263A00AB3F9}"/>
            </a:ext>
          </a:extLst>
        </xdr:cNvPr>
        <xdr:cNvSpPr txBox="1"/>
      </xdr:nvSpPr>
      <xdr:spPr>
        <a:xfrm>
          <a:off x="20199427" y="14918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28030</xdr:rowOff>
    </xdr:from>
    <xdr:ext cx="469744" cy="259045"/>
    <xdr:sp macro="" textlink="">
      <xdr:nvSpPr>
        <xdr:cNvPr id="406" name="n_3aveValue【消防施設】&#10;一人当たり面積">
          <a:extLst>
            <a:ext uri="{FF2B5EF4-FFF2-40B4-BE49-F238E27FC236}">
              <a16:creationId xmlns:a16="http://schemas.microsoft.com/office/drawing/2014/main" id="{B54934E9-74CF-4501-B051-6A166037AA99}"/>
            </a:ext>
          </a:extLst>
        </xdr:cNvPr>
        <xdr:cNvSpPr txBox="1"/>
      </xdr:nvSpPr>
      <xdr:spPr>
        <a:xfrm>
          <a:off x="19310427" y="14601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32928</xdr:rowOff>
    </xdr:from>
    <xdr:ext cx="469744" cy="259045"/>
    <xdr:sp macro="" textlink="">
      <xdr:nvSpPr>
        <xdr:cNvPr id="407" name="n_4aveValue【消防施設】&#10;一人当たり面積">
          <a:extLst>
            <a:ext uri="{FF2B5EF4-FFF2-40B4-BE49-F238E27FC236}">
              <a16:creationId xmlns:a16="http://schemas.microsoft.com/office/drawing/2014/main" id="{411A21F5-9D8E-4F11-8E63-F6FB69EFE4A0}"/>
            </a:ext>
          </a:extLst>
        </xdr:cNvPr>
        <xdr:cNvSpPr txBox="1"/>
      </xdr:nvSpPr>
      <xdr:spPr>
        <a:xfrm>
          <a:off x="18421427" y="14606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164754</xdr:rowOff>
    </xdr:from>
    <xdr:ext cx="469744" cy="259045"/>
    <xdr:sp macro="" textlink="">
      <xdr:nvSpPr>
        <xdr:cNvPr id="408" name="n_1mainValue【消防施設】&#10;一人当たり面積">
          <a:extLst>
            <a:ext uri="{FF2B5EF4-FFF2-40B4-BE49-F238E27FC236}">
              <a16:creationId xmlns:a16="http://schemas.microsoft.com/office/drawing/2014/main" id="{1465897C-1FDF-4914-B4E0-217693BF6090}"/>
            </a:ext>
          </a:extLst>
        </xdr:cNvPr>
        <xdr:cNvSpPr txBox="1"/>
      </xdr:nvSpPr>
      <xdr:spPr>
        <a:xfrm>
          <a:off x="21075727" y="14566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166822</xdr:rowOff>
    </xdr:from>
    <xdr:ext cx="469744" cy="259045"/>
    <xdr:sp macro="" textlink="">
      <xdr:nvSpPr>
        <xdr:cNvPr id="409" name="n_2mainValue【消防施設】&#10;一人当たり面積">
          <a:extLst>
            <a:ext uri="{FF2B5EF4-FFF2-40B4-BE49-F238E27FC236}">
              <a16:creationId xmlns:a16="http://schemas.microsoft.com/office/drawing/2014/main" id="{011F012C-2D12-4FFF-AE8E-E562C4542D7B}"/>
            </a:ext>
          </a:extLst>
        </xdr:cNvPr>
        <xdr:cNvSpPr txBox="1"/>
      </xdr:nvSpPr>
      <xdr:spPr>
        <a:xfrm>
          <a:off x="20199427" y="14568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410" name="正方形/長方形 409">
          <a:extLst>
            <a:ext uri="{FF2B5EF4-FFF2-40B4-BE49-F238E27FC236}">
              <a16:creationId xmlns:a16="http://schemas.microsoft.com/office/drawing/2014/main" id="{FE3036B5-EAD1-4FFA-905F-42F44BCEF0CA}"/>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411" name="正方形/長方形 410">
          <a:extLst>
            <a:ext uri="{FF2B5EF4-FFF2-40B4-BE49-F238E27FC236}">
              <a16:creationId xmlns:a16="http://schemas.microsoft.com/office/drawing/2014/main" id="{5C74AAA0-4952-4C45-A78E-19E56CBBB24C}"/>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412" name="正方形/長方形 411">
          <a:extLst>
            <a:ext uri="{FF2B5EF4-FFF2-40B4-BE49-F238E27FC236}">
              <a16:creationId xmlns:a16="http://schemas.microsoft.com/office/drawing/2014/main" id="{D2786945-3026-4E28-B727-8C125A2BDFDE}"/>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413" name="正方形/長方形 412">
          <a:extLst>
            <a:ext uri="{FF2B5EF4-FFF2-40B4-BE49-F238E27FC236}">
              <a16:creationId xmlns:a16="http://schemas.microsoft.com/office/drawing/2014/main" id="{61A834CA-34C6-43F8-ADBC-56EF2E69B857}"/>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414" name="正方形/長方形 413">
          <a:extLst>
            <a:ext uri="{FF2B5EF4-FFF2-40B4-BE49-F238E27FC236}">
              <a16:creationId xmlns:a16="http://schemas.microsoft.com/office/drawing/2014/main" id="{20117ECE-D6DB-4486-B4D6-91EED727B579}"/>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415" name="正方形/長方形 414">
          <a:extLst>
            <a:ext uri="{FF2B5EF4-FFF2-40B4-BE49-F238E27FC236}">
              <a16:creationId xmlns:a16="http://schemas.microsoft.com/office/drawing/2014/main" id="{1C181A59-904A-4E4C-B8E5-A1AD5150727F}"/>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416" name="正方形/長方形 415">
          <a:extLst>
            <a:ext uri="{FF2B5EF4-FFF2-40B4-BE49-F238E27FC236}">
              <a16:creationId xmlns:a16="http://schemas.microsoft.com/office/drawing/2014/main" id="{6BC30624-78E8-4396-A837-FF55728553B4}"/>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17" name="正方形/長方形 416">
          <a:extLst>
            <a:ext uri="{FF2B5EF4-FFF2-40B4-BE49-F238E27FC236}">
              <a16:creationId xmlns:a16="http://schemas.microsoft.com/office/drawing/2014/main" id="{979B6F9E-0AC4-4446-9FB3-E8CFE7E8DBD4}"/>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418" name="テキスト ボックス 417">
          <a:extLst>
            <a:ext uri="{FF2B5EF4-FFF2-40B4-BE49-F238E27FC236}">
              <a16:creationId xmlns:a16="http://schemas.microsoft.com/office/drawing/2014/main" id="{4D2A9E0F-9F70-49A9-807E-EE74C822FC64}"/>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419" name="直線コネクタ 418">
          <a:extLst>
            <a:ext uri="{FF2B5EF4-FFF2-40B4-BE49-F238E27FC236}">
              <a16:creationId xmlns:a16="http://schemas.microsoft.com/office/drawing/2014/main" id="{02B5F65B-FDA9-4A3E-AB03-E338E1E9920B}"/>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420" name="テキスト ボックス 419">
          <a:extLst>
            <a:ext uri="{FF2B5EF4-FFF2-40B4-BE49-F238E27FC236}">
              <a16:creationId xmlns:a16="http://schemas.microsoft.com/office/drawing/2014/main" id="{CE4735B5-1F7D-4C1D-A858-3FA6F795EABF}"/>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421" name="直線コネクタ 420">
          <a:extLst>
            <a:ext uri="{FF2B5EF4-FFF2-40B4-BE49-F238E27FC236}">
              <a16:creationId xmlns:a16="http://schemas.microsoft.com/office/drawing/2014/main" id="{493D3ACB-FAE0-414F-9AB0-18F3BE99CEAA}"/>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422" name="テキスト ボックス 421">
          <a:extLst>
            <a:ext uri="{FF2B5EF4-FFF2-40B4-BE49-F238E27FC236}">
              <a16:creationId xmlns:a16="http://schemas.microsoft.com/office/drawing/2014/main" id="{29E19944-DD12-406E-9115-7FF970441B36}"/>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423" name="直線コネクタ 422">
          <a:extLst>
            <a:ext uri="{FF2B5EF4-FFF2-40B4-BE49-F238E27FC236}">
              <a16:creationId xmlns:a16="http://schemas.microsoft.com/office/drawing/2014/main" id="{BB41C44F-1333-4619-B612-0E8C58964AF3}"/>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424" name="テキスト ボックス 423">
          <a:extLst>
            <a:ext uri="{FF2B5EF4-FFF2-40B4-BE49-F238E27FC236}">
              <a16:creationId xmlns:a16="http://schemas.microsoft.com/office/drawing/2014/main" id="{6EC8C6C0-91AF-46FB-8D7F-7A4F0B7B83E3}"/>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425" name="直線コネクタ 424">
          <a:extLst>
            <a:ext uri="{FF2B5EF4-FFF2-40B4-BE49-F238E27FC236}">
              <a16:creationId xmlns:a16="http://schemas.microsoft.com/office/drawing/2014/main" id="{FE59CE98-5C5E-4D05-BC9D-07E9DE0F6CE3}"/>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426" name="テキスト ボックス 425">
          <a:extLst>
            <a:ext uri="{FF2B5EF4-FFF2-40B4-BE49-F238E27FC236}">
              <a16:creationId xmlns:a16="http://schemas.microsoft.com/office/drawing/2014/main" id="{8A1820EA-B1B3-4466-AB28-99E3E56B276E}"/>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427" name="直線コネクタ 426">
          <a:extLst>
            <a:ext uri="{FF2B5EF4-FFF2-40B4-BE49-F238E27FC236}">
              <a16:creationId xmlns:a16="http://schemas.microsoft.com/office/drawing/2014/main" id="{79D04B75-1A46-40F3-8B89-44C9F201E74F}"/>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428" name="テキスト ボックス 427">
          <a:extLst>
            <a:ext uri="{FF2B5EF4-FFF2-40B4-BE49-F238E27FC236}">
              <a16:creationId xmlns:a16="http://schemas.microsoft.com/office/drawing/2014/main" id="{5C6FD71B-BD38-4417-8504-AFE016BFE65B}"/>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429" name="直線コネクタ 428">
          <a:extLst>
            <a:ext uri="{FF2B5EF4-FFF2-40B4-BE49-F238E27FC236}">
              <a16:creationId xmlns:a16="http://schemas.microsoft.com/office/drawing/2014/main" id="{831625DF-7567-48D8-A007-AC74DF4DE333}"/>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430" name="テキスト ボックス 429">
          <a:extLst>
            <a:ext uri="{FF2B5EF4-FFF2-40B4-BE49-F238E27FC236}">
              <a16:creationId xmlns:a16="http://schemas.microsoft.com/office/drawing/2014/main" id="{F4A52F58-E6D1-4CB2-BFF2-A7C4EBEB1E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431" name="直線コネクタ 430">
          <a:extLst>
            <a:ext uri="{FF2B5EF4-FFF2-40B4-BE49-F238E27FC236}">
              <a16:creationId xmlns:a16="http://schemas.microsoft.com/office/drawing/2014/main" id="{D9A230E6-B091-4972-AF11-6097F6297248}"/>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432" name="テキスト ボックス 431">
          <a:extLst>
            <a:ext uri="{FF2B5EF4-FFF2-40B4-BE49-F238E27FC236}">
              <a16:creationId xmlns:a16="http://schemas.microsoft.com/office/drawing/2014/main" id="{CA3A774A-861D-4769-8E16-ED3443699EAA}"/>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433" name="直線コネクタ 432">
          <a:extLst>
            <a:ext uri="{FF2B5EF4-FFF2-40B4-BE49-F238E27FC236}">
              <a16:creationId xmlns:a16="http://schemas.microsoft.com/office/drawing/2014/main" id="{69CAB7A9-9447-4DEB-9792-08FC0E8FA8C3}"/>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34" name="【庁舎】&#10;有形固定資産減価償却率グラフ枠">
          <a:extLst>
            <a:ext uri="{FF2B5EF4-FFF2-40B4-BE49-F238E27FC236}">
              <a16:creationId xmlns:a16="http://schemas.microsoft.com/office/drawing/2014/main" id="{8ED48CD7-4A26-4658-BE3F-5257C9C9863F}"/>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30480</xdr:rowOff>
    </xdr:from>
    <xdr:to>
      <xdr:col>85</xdr:col>
      <xdr:colOff>126364</xdr:colOff>
      <xdr:row>109</xdr:row>
      <xdr:rowOff>35379</xdr:rowOff>
    </xdr:to>
    <xdr:cxnSp macro="">
      <xdr:nvCxnSpPr>
        <xdr:cNvPr id="435" name="直線コネクタ 434">
          <a:extLst>
            <a:ext uri="{FF2B5EF4-FFF2-40B4-BE49-F238E27FC236}">
              <a16:creationId xmlns:a16="http://schemas.microsoft.com/office/drawing/2014/main" id="{B932BB2E-1F42-49D2-9C52-990189E531D3}"/>
            </a:ext>
          </a:extLst>
        </xdr:cNvPr>
        <xdr:cNvCxnSpPr/>
      </xdr:nvCxnSpPr>
      <xdr:spPr>
        <a:xfrm flipV="1">
          <a:off x="16318864" y="17175480"/>
          <a:ext cx="0" cy="15479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436" name="【庁舎】&#10;有形固定資産減価償却率最小値テキスト">
          <a:extLst>
            <a:ext uri="{FF2B5EF4-FFF2-40B4-BE49-F238E27FC236}">
              <a16:creationId xmlns:a16="http://schemas.microsoft.com/office/drawing/2014/main" id="{B3A20E2D-1734-4283-B09C-77A377B24ABE}"/>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437" name="直線コネクタ 436">
          <a:extLst>
            <a:ext uri="{FF2B5EF4-FFF2-40B4-BE49-F238E27FC236}">
              <a16:creationId xmlns:a16="http://schemas.microsoft.com/office/drawing/2014/main" id="{B56FBFF6-8BE4-40F8-9122-C38C8AE70770}"/>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148607</xdr:rowOff>
    </xdr:from>
    <xdr:ext cx="340478" cy="259045"/>
    <xdr:sp macro="" textlink="">
      <xdr:nvSpPr>
        <xdr:cNvPr id="438" name="【庁舎】&#10;有形固定資産減価償却率最大値テキスト">
          <a:extLst>
            <a:ext uri="{FF2B5EF4-FFF2-40B4-BE49-F238E27FC236}">
              <a16:creationId xmlns:a16="http://schemas.microsoft.com/office/drawing/2014/main" id="{52759492-2D03-452E-9070-399D7943487D}"/>
            </a:ext>
          </a:extLst>
        </xdr:cNvPr>
        <xdr:cNvSpPr txBox="1"/>
      </xdr:nvSpPr>
      <xdr:spPr>
        <a:xfrm>
          <a:off x="16357600" y="16950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30480</xdr:rowOff>
    </xdr:from>
    <xdr:to>
      <xdr:col>86</xdr:col>
      <xdr:colOff>25400</xdr:colOff>
      <xdr:row>100</xdr:row>
      <xdr:rowOff>30480</xdr:rowOff>
    </xdr:to>
    <xdr:cxnSp macro="">
      <xdr:nvCxnSpPr>
        <xdr:cNvPr id="439" name="直線コネクタ 438">
          <a:extLst>
            <a:ext uri="{FF2B5EF4-FFF2-40B4-BE49-F238E27FC236}">
              <a16:creationId xmlns:a16="http://schemas.microsoft.com/office/drawing/2014/main" id="{344DA240-A614-4AFA-9D32-075BFACAFD68}"/>
            </a:ext>
          </a:extLst>
        </xdr:cNvPr>
        <xdr:cNvCxnSpPr/>
      </xdr:nvCxnSpPr>
      <xdr:spPr>
        <a:xfrm>
          <a:off x="16230600" y="1717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95266</xdr:rowOff>
    </xdr:from>
    <xdr:ext cx="405111" cy="259045"/>
    <xdr:sp macro="" textlink="">
      <xdr:nvSpPr>
        <xdr:cNvPr id="440" name="【庁舎】&#10;有形固定資産減価償却率平均値テキスト">
          <a:extLst>
            <a:ext uri="{FF2B5EF4-FFF2-40B4-BE49-F238E27FC236}">
              <a16:creationId xmlns:a16="http://schemas.microsoft.com/office/drawing/2014/main" id="{5EDE9552-5175-4433-93BD-D4E9E7E52C1D}"/>
            </a:ext>
          </a:extLst>
        </xdr:cNvPr>
        <xdr:cNvSpPr txBox="1"/>
      </xdr:nvSpPr>
      <xdr:spPr>
        <a:xfrm>
          <a:off x="16357600" y="179260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441" name="フローチャート: 判断 440">
          <a:extLst>
            <a:ext uri="{FF2B5EF4-FFF2-40B4-BE49-F238E27FC236}">
              <a16:creationId xmlns:a16="http://schemas.microsoft.com/office/drawing/2014/main" id="{2DECFC35-79FD-4D25-9D36-9FD48711EC90}"/>
            </a:ext>
          </a:extLst>
        </xdr:cNvPr>
        <xdr:cNvSpPr/>
      </xdr:nvSpPr>
      <xdr:spPr>
        <a:xfrm>
          <a:off x="162687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84182</xdr:rowOff>
    </xdr:from>
    <xdr:to>
      <xdr:col>81</xdr:col>
      <xdr:colOff>101600</xdr:colOff>
      <xdr:row>105</xdr:row>
      <xdr:rowOff>14332</xdr:rowOff>
    </xdr:to>
    <xdr:sp macro="" textlink="">
      <xdr:nvSpPr>
        <xdr:cNvPr id="442" name="フローチャート: 判断 441">
          <a:extLst>
            <a:ext uri="{FF2B5EF4-FFF2-40B4-BE49-F238E27FC236}">
              <a16:creationId xmlns:a16="http://schemas.microsoft.com/office/drawing/2014/main" id="{7243D4B0-A2D6-4288-BBD5-B8418E6CCC41}"/>
            </a:ext>
          </a:extLst>
        </xdr:cNvPr>
        <xdr:cNvSpPr/>
      </xdr:nvSpPr>
      <xdr:spPr>
        <a:xfrm>
          <a:off x="15430500" y="1791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105411</xdr:rowOff>
    </xdr:from>
    <xdr:to>
      <xdr:col>76</xdr:col>
      <xdr:colOff>165100</xdr:colOff>
      <xdr:row>105</xdr:row>
      <xdr:rowOff>35561</xdr:rowOff>
    </xdr:to>
    <xdr:sp macro="" textlink="">
      <xdr:nvSpPr>
        <xdr:cNvPr id="443" name="フローチャート: 判断 442">
          <a:extLst>
            <a:ext uri="{FF2B5EF4-FFF2-40B4-BE49-F238E27FC236}">
              <a16:creationId xmlns:a16="http://schemas.microsoft.com/office/drawing/2014/main" id="{602883C4-603A-4D29-8E72-99BF8F30ECCD}"/>
            </a:ext>
          </a:extLst>
        </xdr:cNvPr>
        <xdr:cNvSpPr/>
      </xdr:nvSpPr>
      <xdr:spPr>
        <a:xfrm>
          <a:off x="14541500" y="1793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123371</xdr:rowOff>
    </xdr:from>
    <xdr:to>
      <xdr:col>72</xdr:col>
      <xdr:colOff>38100</xdr:colOff>
      <xdr:row>105</xdr:row>
      <xdr:rowOff>53521</xdr:rowOff>
    </xdr:to>
    <xdr:sp macro="" textlink="">
      <xdr:nvSpPr>
        <xdr:cNvPr id="444" name="フローチャート: 判断 443">
          <a:extLst>
            <a:ext uri="{FF2B5EF4-FFF2-40B4-BE49-F238E27FC236}">
              <a16:creationId xmlns:a16="http://schemas.microsoft.com/office/drawing/2014/main" id="{4ED8E032-02C9-4701-8EFF-9E43A7BF0C5F}"/>
            </a:ext>
          </a:extLst>
        </xdr:cNvPr>
        <xdr:cNvSpPr/>
      </xdr:nvSpPr>
      <xdr:spPr>
        <a:xfrm>
          <a:off x="13652500" y="17954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157662</xdr:rowOff>
    </xdr:from>
    <xdr:to>
      <xdr:col>67</xdr:col>
      <xdr:colOff>101600</xdr:colOff>
      <xdr:row>105</xdr:row>
      <xdr:rowOff>87812</xdr:rowOff>
    </xdr:to>
    <xdr:sp macro="" textlink="">
      <xdr:nvSpPr>
        <xdr:cNvPr id="445" name="フローチャート: 判断 444">
          <a:extLst>
            <a:ext uri="{FF2B5EF4-FFF2-40B4-BE49-F238E27FC236}">
              <a16:creationId xmlns:a16="http://schemas.microsoft.com/office/drawing/2014/main" id="{7A95ECAE-988F-45CB-92BC-C3D50983F7B5}"/>
            </a:ext>
          </a:extLst>
        </xdr:cNvPr>
        <xdr:cNvSpPr/>
      </xdr:nvSpPr>
      <xdr:spPr>
        <a:xfrm>
          <a:off x="12763500" y="1798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446" name="テキスト ボックス 445">
          <a:extLst>
            <a:ext uri="{FF2B5EF4-FFF2-40B4-BE49-F238E27FC236}">
              <a16:creationId xmlns:a16="http://schemas.microsoft.com/office/drawing/2014/main" id="{50AC3BE0-EC1A-4D7A-AA9C-74848B6F4A6C}"/>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447" name="テキスト ボックス 446">
          <a:extLst>
            <a:ext uri="{FF2B5EF4-FFF2-40B4-BE49-F238E27FC236}">
              <a16:creationId xmlns:a16="http://schemas.microsoft.com/office/drawing/2014/main" id="{4663755B-DD68-46DE-AC3B-844A26EBB94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448" name="テキスト ボックス 447">
          <a:extLst>
            <a:ext uri="{FF2B5EF4-FFF2-40B4-BE49-F238E27FC236}">
              <a16:creationId xmlns:a16="http://schemas.microsoft.com/office/drawing/2014/main" id="{5597A9E6-375E-4E6A-A35D-BACB33C46B63}"/>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449" name="テキスト ボックス 448">
          <a:extLst>
            <a:ext uri="{FF2B5EF4-FFF2-40B4-BE49-F238E27FC236}">
              <a16:creationId xmlns:a16="http://schemas.microsoft.com/office/drawing/2014/main" id="{870C9F23-1527-4B06-8A3A-E437713E8739}"/>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450" name="テキスト ボックス 449">
          <a:extLst>
            <a:ext uri="{FF2B5EF4-FFF2-40B4-BE49-F238E27FC236}">
              <a16:creationId xmlns:a16="http://schemas.microsoft.com/office/drawing/2014/main" id="{AA883C27-A58D-4AE7-871A-E42F8DA7463B}"/>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58057</xdr:rowOff>
    </xdr:from>
    <xdr:to>
      <xdr:col>85</xdr:col>
      <xdr:colOff>177800</xdr:colOff>
      <xdr:row>104</xdr:row>
      <xdr:rowOff>159657</xdr:rowOff>
    </xdr:to>
    <xdr:sp macro="" textlink="">
      <xdr:nvSpPr>
        <xdr:cNvPr id="451" name="楕円 450">
          <a:extLst>
            <a:ext uri="{FF2B5EF4-FFF2-40B4-BE49-F238E27FC236}">
              <a16:creationId xmlns:a16="http://schemas.microsoft.com/office/drawing/2014/main" id="{50607F7E-676B-4667-AB57-E78E2B50577B}"/>
            </a:ext>
          </a:extLst>
        </xdr:cNvPr>
        <xdr:cNvSpPr/>
      </xdr:nvSpPr>
      <xdr:spPr>
        <a:xfrm>
          <a:off x="16268700" y="1788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80934</xdr:rowOff>
    </xdr:from>
    <xdr:ext cx="405111" cy="259045"/>
    <xdr:sp macro="" textlink="">
      <xdr:nvSpPr>
        <xdr:cNvPr id="452" name="【庁舎】&#10;有形固定資産減価償却率該当値テキスト">
          <a:extLst>
            <a:ext uri="{FF2B5EF4-FFF2-40B4-BE49-F238E27FC236}">
              <a16:creationId xmlns:a16="http://schemas.microsoft.com/office/drawing/2014/main" id="{FAEDFFCC-3946-4DF4-94A6-0FCCAEC20EAD}"/>
            </a:ext>
          </a:extLst>
        </xdr:cNvPr>
        <xdr:cNvSpPr txBox="1"/>
      </xdr:nvSpPr>
      <xdr:spPr>
        <a:xfrm>
          <a:off x="16357600" y="177402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25400</xdr:rowOff>
    </xdr:from>
    <xdr:to>
      <xdr:col>81</xdr:col>
      <xdr:colOff>101600</xdr:colOff>
      <xdr:row>104</xdr:row>
      <xdr:rowOff>127000</xdr:rowOff>
    </xdr:to>
    <xdr:sp macro="" textlink="">
      <xdr:nvSpPr>
        <xdr:cNvPr id="453" name="楕円 452">
          <a:extLst>
            <a:ext uri="{FF2B5EF4-FFF2-40B4-BE49-F238E27FC236}">
              <a16:creationId xmlns:a16="http://schemas.microsoft.com/office/drawing/2014/main" id="{8AD2DB8F-4D0F-4D9E-A412-7E6C6A3E9C95}"/>
            </a:ext>
          </a:extLst>
        </xdr:cNvPr>
        <xdr:cNvSpPr/>
      </xdr:nvSpPr>
      <xdr:spPr>
        <a:xfrm>
          <a:off x="15430500" y="1785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76200</xdr:rowOff>
    </xdr:from>
    <xdr:to>
      <xdr:col>85</xdr:col>
      <xdr:colOff>127000</xdr:colOff>
      <xdr:row>104</xdr:row>
      <xdr:rowOff>108857</xdr:rowOff>
    </xdr:to>
    <xdr:cxnSp macro="">
      <xdr:nvCxnSpPr>
        <xdr:cNvPr id="454" name="直線コネクタ 453">
          <a:extLst>
            <a:ext uri="{FF2B5EF4-FFF2-40B4-BE49-F238E27FC236}">
              <a16:creationId xmlns:a16="http://schemas.microsoft.com/office/drawing/2014/main" id="{21C9B22D-6F56-4C72-8627-536B3518FA13}"/>
            </a:ext>
          </a:extLst>
        </xdr:cNvPr>
        <xdr:cNvCxnSpPr/>
      </xdr:nvCxnSpPr>
      <xdr:spPr>
        <a:xfrm>
          <a:off x="15481300" y="17907000"/>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164193</xdr:rowOff>
    </xdr:from>
    <xdr:to>
      <xdr:col>76</xdr:col>
      <xdr:colOff>165100</xdr:colOff>
      <xdr:row>104</xdr:row>
      <xdr:rowOff>94343</xdr:rowOff>
    </xdr:to>
    <xdr:sp macro="" textlink="">
      <xdr:nvSpPr>
        <xdr:cNvPr id="455" name="楕円 454">
          <a:extLst>
            <a:ext uri="{FF2B5EF4-FFF2-40B4-BE49-F238E27FC236}">
              <a16:creationId xmlns:a16="http://schemas.microsoft.com/office/drawing/2014/main" id="{C2E85E3D-36B9-4F49-9BAA-D10F97CE8A5D}"/>
            </a:ext>
          </a:extLst>
        </xdr:cNvPr>
        <xdr:cNvSpPr/>
      </xdr:nvSpPr>
      <xdr:spPr>
        <a:xfrm>
          <a:off x="14541500" y="17823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43543</xdr:rowOff>
    </xdr:from>
    <xdr:to>
      <xdr:col>81</xdr:col>
      <xdr:colOff>50800</xdr:colOff>
      <xdr:row>104</xdr:row>
      <xdr:rowOff>76200</xdr:rowOff>
    </xdr:to>
    <xdr:cxnSp macro="">
      <xdr:nvCxnSpPr>
        <xdr:cNvPr id="456" name="直線コネクタ 455">
          <a:extLst>
            <a:ext uri="{FF2B5EF4-FFF2-40B4-BE49-F238E27FC236}">
              <a16:creationId xmlns:a16="http://schemas.microsoft.com/office/drawing/2014/main" id="{952E841D-D2FF-4CB3-A74E-ED9D14CC4802}"/>
            </a:ext>
          </a:extLst>
        </xdr:cNvPr>
        <xdr:cNvCxnSpPr/>
      </xdr:nvCxnSpPr>
      <xdr:spPr>
        <a:xfrm>
          <a:off x="14592300" y="178743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5459</xdr:rowOff>
    </xdr:from>
    <xdr:ext cx="405111" cy="259045"/>
    <xdr:sp macro="" textlink="">
      <xdr:nvSpPr>
        <xdr:cNvPr id="457" name="n_1aveValue【庁舎】&#10;有形固定資産減価償却率">
          <a:extLst>
            <a:ext uri="{FF2B5EF4-FFF2-40B4-BE49-F238E27FC236}">
              <a16:creationId xmlns:a16="http://schemas.microsoft.com/office/drawing/2014/main" id="{36017B57-3D80-4B5F-903B-12F85B2FB2D9}"/>
            </a:ext>
          </a:extLst>
        </xdr:cNvPr>
        <xdr:cNvSpPr txBox="1"/>
      </xdr:nvSpPr>
      <xdr:spPr>
        <a:xfrm>
          <a:off x="15266044" y="18007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26688</xdr:rowOff>
    </xdr:from>
    <xdr:ext cx="405111" cy="259045"/>
    <xdr:sp macro="" textlink="">
      <xdr:nvSpPr>
        <xdr:cNvPr id="458" name="n_2aveValue【庁舎】&#10;有形固定資産減価償却率">
          <a:extLst>
            <a:ext uri="{FF2B5EF4-FFF2-40B4-BE49-F238E27FC236}">
              <a16:creationId xmlns:a16="http://schemas.microsoft.com/office/drawing/2014/main" id="{CFB013DF-455F-40A1-B885-9C827C6A6091}"/>
            </a:ext>
          </a:extLst>
        </xdr:cNvPr>
        <xdr:cNvSpPr txBox="1"/>
      </xdr:nvSpPr>
      <xdr:spPr>
        <a:xfrm>
          <a:off x="14389744" y="18028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70048</xdr:rowOff>
    </xdr:from>
    <xdr:ext cx="405111" cy="259045"/>
    <xdr:sp macro="" textlink="">
      <xdr:nvSpPr>
        <xdr:cNvPr id="459" name="n_3aveValue【庁舎】&#10;有形固定資産減価償却率">
          <a:extLst>
            <a:ext uri="{FF2B5EF4-FFF2-40B4-BE49-F238E27FC236}">
              <a16:creationId xmlns:a16="http://schemas.microsoft.com/office/drawing/2014/main" id="{FEE6F3B1-CDE5-4D5F-9EAC-24D0EF289CD0}"/>
            </a:ext>
          </a:extLst>
        </xdr:cNvPr>
        <xdr:cNvSpPr txBox="1"/>
      </xdr:nvSpPr>
      <xdr:spPr>
        <a:xfrm>
          <a:off x="13500744" y="17729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104339</xdr:rowOff>
    </xdr:from>
    <xdr:ext cx="405111" cy="259045"/>
    <xdr:sp macro="" textlink="">
      <xdr:nvSpPr>
        <xdr:cNvPr id="460" name="n_4aveValue【庁舎】&#10;有形固定資産減価償却率">
          <a:extLst>
            <a:ext uri="{FF2B5EF4-FFF2-40B4-BE49-F238E27FC236}">
              <a16:creationId xmlns:a16="http://schemas.microsoft.com/office/drawing/2014/main" id="{FB11EEE9-7CCF-4E5E-9782-C666374DE9D8}"/>
            </a:ext>
          </a:extLst>
        </xdr:cNvPr>
        <xdr:cNvSpPr txBox="1"/>
      </xdr:nvSpPr>
      <xdr:spPr>
        <a:xfrm>
          <a:off x="12611744" y="17763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143527</xdr:rowOff>
    </xdr:from>
    <xdr:ext cx="405111" cy="259045"/>
    <xdr:sp macro="" textlink="">
      <xdr:nvSpPr>
        <xdr:cNvPr id="461" name="n_1mainValue【庁舎】&#10;有形固定資産減価償却率">
          <a:extLst>
            <a:ext uri="{FF2B5EF4-FFF2-40B4-BE49-F238E27FC236}">
              <a16:creationId xmlns:a16="http://schemas.microsoft.com/office/drawing/2014/main" id="{D7686AC5-6505-4AC4-AD4E-0118F65F69F2}"/>
            </a:ext>
          </a:extLst>
        </xdr:cNvPr>
        <xdr:cNvSpPr txBox="1"/>
      </xdr:nvSpPr>
      <xdr:spPr>
        <a:xfrm>
          <a:off x="15266044" y="1763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110870</xdr:rowOff>
    </xdr:from>
    <xdr:ext cx="405111" cy="259045"/>
    <xdr:sp macro="" textlink="">
      <xdr:nvSpPr>
        <xdr:cNvPr id="462" name="n_2mainValue【庁舎】&#10;有形固定資産減価償却率">
          <a:extLst>
            <a:ext uri="{FF2B5EF4-FFF2-40B4-BE49-F238E27FC236}">
              <a16:creationId xmlns:a16="http://schemas.microsoft.com/office/drawing/2014/main" id="{26D09A7C-220B-41E7-B4D8-FCADB96209BB}"/>
            </a:ext>
          </a:extLst>
        </xdr:cNvPr>
        <xdr:cNvSpPr txBox="1"/>
      </xdr:nvSpPr>
      <xdr:spPr>
        <a:xfrm>
          <a:off x="14389744" y="17598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463" name="正方形/長方形 462">
          <a:extLst>
            <a:ext uri="{FF2B5EF4-FFF2-40B4-BE49-F238E27FC236}">
              <a16:creationId xmlns:a16="http://schemas.microsoft.com/office/drawing/2014/main" id="{4C83026D-BCAA-4F4A-B671-A02FA19F3171}"/>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464" name="正方形/長方形 463">
          <a:extLst>
            <a:ext uri="{FF2B5EF4-FFF2-40B4-BE49-F238E27FC236}">
              <a16:creationId xmlns:a16="http://schemas.microsoft.com/office/drawing/2014/main" id="{96C5EAA8-F515-4874-AAC2-654089A403CC}"/>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465" name="正方形/長方形 464">
          <a:extLst>
            <a:ext uri="{FF2B5EF4-FFF2-40B4-BE49-F238E27FC236}">
              <a16:creationId xmlns:a16="http://schemas.microsoft.com/office/drawing/2014/main" id="{91811BDD-0D30-41C0-96BF-9BA4B8D0EE6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466" name="正方形/長方形 465">
          <a:extLst>
            <a:ext uri="{FF2B5EF4-FFF2-40B4-BE49-F238E27FC236}">
              <a16:creationId xmlns:a16="http://schemas.microsoft.com/office/drawing/2014/main" id="{EFFC1BCB-CDC2-4BE2-AA89-01A300022234}"/>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467" name="正方形/長方形 466">
          <a:extLst>
            <a:ext uri="{FF2B5EF4-FFF2-40B4-BE49-F238E27FC236}">
              <a16:creationId xmlns:a16="http://schemas.microsoft.com/office/drawing/2014/main" id="{34301444-6B28-406B-9562-60F54B4E47C4}"/>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468" name="正方形/長方形 467">
          <a:extLst>
            <a:ext uri="{FF2B5EF4-FFF2-40B4-BE49-F238E27FC236}">
              <a16:creationId xmlns:a16="http://schemas.microsoft.com/office/drawing/2014/main" id="{BE1AD8B7-0B82-4A6B-A7C7-3EB2B20A0995}"/>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469" name="正方形/長方形 468">
          <a:extLst>
            <a:ext uri="{FF2B5EF4-FFF2-40B4-BE49-F238E27FC236}">
              <a16:creationId xmlns:a16="http://schemas.microsoft.com/office/drawing/2014/main" id="{25A75131-F798-4EA8-95BA-C0323D805055}"/>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470" name="正方形/長方形 469">
          <a:extLst>
            <a:ext uri="{FF2B5EF4-FFF2-40B4-BE49-F238E27FC236}">
              <a16:creationId xmlns:a16="http://schemas.microsoft.com/office/drawing/2014/main" id="{791E8EF1-48EF-4145-92BF-B97EB65A67D8}"/>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471" name="テキスト ボックス 470">
          <a:extLst>
            <a:ext uri="{FF2B5EF4-FFF2-40B4-BE49-F238E27FC236}">
              <a16:creationId xmlns:a16="http://schemas.microsoft.com/office/drawing/2014/main" id="{74855072-A0F1-42E9-8B35-64352F4FE0B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472" name="直線コネクタ 471">
          <a:extLst>
            <a:ext uri="{FF2B5EF4-FFF2-40B4-BE49-F238E27FC236}">
              <a16:creationId xmlns:a16="http://schemas.microsoft.com/office/drawing/2014/main" id="{67637754-6FED-4ABA-9D81-11F86387FCC5}"/>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473" name="直線コネクタ 472">
          <a:extLst>
            <a:ext uri="{FF2B5EF4-FFF2-40B4-BE49-F238E27FC236}">
              <a16:creationId xmlns:a16="http://schemas.microsoft.com/office/drawing/2014/main" id="{FF85065C-2E70-4209-B0CA-952D9BC5A58B}"/>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474" name="テキスト ボックス 473">
          <a:extLst>
            <a:ext uri="{FF2B5EF4-FFF2-40B4-BE49-F238E27FC236}">
              <a16:creationId xmlns:a16="http://schemas.microsoft.com/office/drawing/2014/main" id="{E2A6565A-6F73-430E-8136-25CF5D890664}"/>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475" name="直線コネクタ 474">
          <a:extLst>
            <a:ext uri="{FF2B5EF4-FFF2-40B4-BE49-F238E27FC236}">
              <a16:creationId xmlns:a16="http://schemas.microsoft.com/office/drawing/2014/main" id="{40AD335E-CCAA-4B70-A68A-9E658374B978}"/>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476" name="テキスト ボックス 475">
          <a:extLst>
            <a:ext uri="{FF2B5EF4-FFF2-40B4-BE49-F238E27FC236}">
              <a16:creationId xmlns:a16="http://schemas.microsoft.com/office/drawing/2014/main" id="{D454BDCF-1737-4CC3-B8C0-D9689876A51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477" name="直線コネクタ 476">
          <a:extLst>
            <a:ext uri="{FF2B5EF4-FFF2-40B4-BE49-F238E27FC236}">
              <a16:creationId xmlns:a16="http://schemas.microsoft.com/office/drawing/2014/main" id="{9F6967BA-CF8E-41DF-B533-4B18E1E2F058}"/>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478" name="テキスト ボックス 477">
          <a:extLst>
            <a:ext uri="{FF2B5EF4-FFF2-40B4-BE49-F238E27FC236}">
              <a16:creationId xmlns:a16="http://schemas.microsoft.com/office/drawing/2014/main" id="{596F5C3F-28FF-4728-90AF-36F23FC0172A}"/>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479" name="直線コネクタ 478">
          <a:extLst>
            <a:ext uri="{FF2B5EF4-FFF2-40B4-BE49-F238E27FC236}">
              <a16:creationId xmlns:a16="http://schemas.microsoft.com/office/drawing/2014/main" id="{DCC112E5-522A-485A-B5E3-31BFBF047F46}"/>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480" name="テキスト ボックス 479">
          <a:extLst>
            <a:ext uri="{FF2B5EF4-FFF2-40B4-BE49-F238E27FC236}">
              <a16:creationId xmlns:a16="http://schemas.microsoft.com/office/drawing/2014/main" id="{1478D6F5-3141-44B4-BF8A-CFE424EC0495}"/>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481" name="直線コネクタ 480">
          <a:extLst>
            <a:ext uri="{FF2B5EF4-FFF2-40B4-BE49-F238E27FC236}">
              <a16:creationId xmlns:a16="http://schemas.microsoft.com/office/drawing/2014/main" id="{F21149D9-1A74-4552-AE39-23893CF564F1}"/>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482" name="テキスト ボックス 481">
          <a:extLst>
            <a:ext uri="{FF2B5EF4-FFF2-40B4-BE49-F238E27FC236}">
              <a16:creationId xmlns:a16="http://schemas.microsoft.com/office/drawing/2014/main" id="{6D0B5C11-0325-4EC7-834A-C1655F543908}"/>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483" name="【庁舎】&#10;一人当たり面積グラフ枠">
          <a:extLst>
            <a:ext uri="{FF2B5EF4-FFF2-40B4-BE49-F238E27FC236}">
              <a16:creationId xmlns:a16="http://schemas.microsoft.com/office/drawing/2014/main" id="{5FF10A07-E2F3-46BE-BDC8-662AC650FB41}"/>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125577</xdr:rowOff>
    </xdr:from>
    <xdr:to>
      <xdr:col>116</xdr:col>
      <xdr:colOff>62864</xdr:colOff>
      <xdr:row>108</xdr:row>
      <xdr:rowOff>3505</xdr:rowOff>
    </xdr:to>
    <xdr:cxnSp macro="">
      <xdr:nvCxnSpPr>
        <xdr:cNvPr id="484" name="直線コネクタ 483">
          <a:extLst>
            <a:ext uri="{FF2B5EF4-FFF2-40B4-BE49-F238E27FC236}">
              <a16:creationId xmlns:a16="http://schemas.microsoft.com/office/drawing/2014/main" id="{33374DA2-C50C-48CA-820F-8FB36B18BCD3}"/>
            </a:ext>
          </a:extLst>
        </xdr:cNvPr>
        <xdr:cNvCxnSpPr/>
      </xdr:nvCxnSpPr>
      <xdr:spPr>
        <a:xfrm flipV="1">
          <a:off x="22160864" y="17270577"/>
          <a:ext cx="0" cy="1249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7332</xdr:rowOff>
    </xdr:from>
    <xdr:ext cx="469744" cy="259045"/>
    <xdr:sp macro="" textlink="">
      <xdr:nvSpPr>
        <xdr:cNvPr id="485" name="【庁舎】&#10;一人当たり面積最小値テキスト">
          <a:extLst>
            <a:ext uri="{FF2B5EF4-FFF2-40B4-BE49-F238E27FC236}">
              <a16:creationId xmlns:a16="http://schemas.microsoft.com/office/drawing/2014/main" id="{22B174F4-6E5E-41C2-8D33-6BC34DFE893D}"/>
            </a:ext>
          </a:extLst>
        </xdr:cNvPr>
        <xdr:cNvSpPr txBox="1"/>
      </xdr:nvSpPr>
      <xdr:spPr>
        <a:xfrm>
          <a:off x="22199600" y="18523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3505</xdr:rowOff>
    </xdr:from>
    <xdr:to>
      <xdr:col>116</xdr:col>
      <xdr:colOff>152400</xdr:colOff>
      <xdr:row>108</xdr:row>
      <xdr:rowOff>3505</xdr:rowOff>
    </xdr:to>
    <xdr:cxnSp macro="">
      <xdr:nvCxnSpPr>
        <xdr:cNvPr id="486" name="直線コネクタ 485">
          <a:extLst>
            <a:ext uri="{FF2B5EF4-FFF2-40B4-BE49-F238E27FC236}">
              <a16:creationId xmlns:a16="http://schemas.microsoft.com/office/drawing/2014/main" id="{889F9766-7829-4705-814D-A38A360E5F22}"/>
            </a:ext>
          </a:extLst>
        </xdr:cNvPr>
        <xdr:cNvCxnSpPr/>
      </xdr:nvCxnSpPr>
      <xdr:spPr>
        <a:xfrm>
          <a:off x="22072600" y="18520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72254</xdr:rowOff>
    </xdr:from>
    <xdr:ext cx="469744" cy="259045"/>
    <xdr:sp macro="" textlink="">
      <xdr:nvSpPr>
        <xdr:cNvPr id="487" name="【庁舎】&#10;一人当たり面積最大値テキスト">
          <a:extLst>
            <a:ext uri="{FF2B5EF4-FFF2-40B4-BE49-F238E27FC236}">
              <a16:creationId xmlns:a16="http://schemas.microsoft.com/office/drawing/2014/main" id="{E9AF8410-248A-42F9-86F9-C5FDB3C253E0}"/>
            </a:ext>
          </a:extLst>
        </xdr:cNvPr>
        <xdr:cNvSpPr txBox="1"/>
      </xdr:nvSpPr>
      <xdr:spPr>
        <a:xfrm>
          <a:off x="22199600" y="17045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125577</xdr:rowOff>
    </xdr:from>
    <xdr:to>
      <xdr:col>116</xdr:col>
      <xdr:colOff>152400</xdr:colOff>
      <xdr:row>100</xdr:row>
      <xdr:rowOff>125577</xdr:rowOff>
    </xdr:to>
    <xdr:cxnSp macro="">
      <xdr:nvCxnSpPr>
        <xdr:cNvPr id="488" name="直線コネクタ 487">
          <a:extLst>
            <a:ext uri="{FF2B5EF4-FFF2-40B4-BE49-F238E27FC236}">
              <a16:creationId xmlns:a16="http://schemas.microsoft.com/office/drawing/2014/main" id="{ABBE98B2-5D1C-4FD5-ACB2-C46B7E31452B}"/>
            </a:ext>
          </a:extLst>
        </xdr:cNvPr>
        <xdr:cNvCxnSpPr/>
      </xdr:nvCxnSpPr>
      <xdr:spPr>
        <a:xfrm>
          <a:off x="22072600" y="17270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105782</xdr:rowOff>
    </xdr:from>
    <xdr:ext cx="469744" cy="259045"/>
    <xdr:sp macro="" textlink="">
      <xdr:nvSpPr>
        <xdr:cNvPr id="489" name="【庁舎】&#10;一人当たり面積平均値テキスト">
          <a:extLst>
            <a:ext uri="{FF2B5EF4-FFF2-40B4-BE49-F238E27FC236}">
              <a16:creationId xmlns:a16="http://schemas.microsoft.com/office/drawing/2014/main" id="{9EEB6951-F6A5-4A9C-8641-40FEE7C5C837}"/>
            </a:ext>
          </a:extLst>
        </xdr:cNvPr>
        <xdr:cNvSpPr txBox="1"/>
      </xdr:nvSpPr>
      <xdr:spPr>
        <a:xfrm>
          <a:off x="22199600" y="182794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127355</xdr:rowOff>
    </xdr:from>
    <xdr:to>
      <xdr:col>116</xdr:col>
      <xdr:colOff>114300</xdr:colOff>
      <xdr:row>107</xdr:row>
      <xdr:rowOff>57505</xdr:rowOff>
    </xdr:to>
    <xdr:sp macro="" textlink="">
      <xdr:nvSpPr>
        <xdr:cNvPr id="490" name="フローチャート: 判断 489">
          <a:extLst>
            <a:ext uri="{FF2B5EF4-FFF2-40B4-BE49-F238E27FC236}">
              <a16:creationId xmlns:a16="http://schemas.microsoft.com/office/drawing/2014/main" id="{9F3AAD47-C6BA-451B-93A7-37B09E7E3025}"/>
            </a:ext>
          </a:extLst>
        </xdr:cNvPr>
        <xdr:cNvSpPr/>
      </xdr:nvSpPr>
      <xdr:spPr>
        <a:xfrm>
          <a:off x="22110700" y="18301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126670</xdr:rowOff>
    </xdr:from>
    <xdr:to>
      <xdr:col>112</xdr:col>
      <xdr:colOff>38100</xdr:colOff>
      <xdr:row>107</xdr:row>
      <xdr:rowOff>56820</xdr:rowOff>
    </xdr:to>
    <xdr:sp macro="" textlink="">
      <xdr:nvSpPr>
        <xdr:cNvPr id="491" name="フローチャート: 判断 490">
          <a:extLst>
            <a:ext uri="{FF2B5EF4-FFF2-40B4-BE49-F238E27FC236}">
              <a16:creationId xmlns:a16="http://schemas.microsoft.com/office/drawing/2014/main" id="{FD639D1D-BB65-4A4A-A754-CC3402DD6F3F}"/>
            </a:ext>
          </a:extLst>
        </xdr:cNvPr>
        <xdr:cNvSpPr/>
      </xdr:nvSpPr>
      <xdr:spPr>
        <a:xfrm>
          <a:off x="21272500" y="18300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134899</xdr:rowOff>
    </xdr:from>
    <xdr:to>
      <xdr:col>107</xdr:col>
      <xdr:colOff>101600</xdr:colOff>
      <xdr:row>107</xdr:row>
      <xdr:rowOff>65049</xdr:rowOff>
    </xdr:to>
    <xdr:sp macro="" textlink="">
      <xdr:nvSpPr>
        <xdr:cNvPr id="492" name="フローチャート: 判断 491">
          <a:extLst>
            <a:ext uri="{FF2B5EF4-FFF2-40B4-BE49-F238E27FC236}">
              <a16:creationId xmlns:a16="http://schemas.microsoft.com/office/drawing/2014/main" id="{0A1C6066-4BC9-4D1A-889E-04BACF5E7017}"/>
            </a:ext>
          </a:extLst>
        </xdr:cNvPr>
        <xdr:cNvSpPr/>
      </xdr:nvSpPr>
      <xdr:spPr>
        <a:xfrm>
          <a:off x="20383500" y="18308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147929</xdr:rowOff>
    </xdr:from>
    <xdr:to>
      <xdr:col>102</xdr:col>
      <xdr:colOff>165100</xdr:colOff>
      <xdr:row>107</xdr:row>
      <xdr:rowOff>78079</xdr:rowOff>
    </xdr:to>
    <xdr:sp macro="" textlink="">
      <xdr:nvSpPr>
        <xdr:cNvPr id="493" name="フローチャート: 判断 492">
          <a:extLst>
            <a:ext uri="{FF2B5EF4-FFF2-40B4-BE49-F238E27FC236}">
              <a16:creationId xmlns:a16="http://schemas.microsoft.com/office/drawing/2014/main" id="{87470643-DD79-4A23-9A18-9FB751AAFA49}"/>
            </a:ext>
          </a:extLst>
        </xdr:cNvPr>
        <xdr:cNvSpPr/>
      </xdr:nvSpPr>
      <xdr:spPr>
        <a:xfrm>
          <a:off x="19494500" y="18321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157987</xdr:rowOff>
    </xdr:from>
    <xdr:to>
      <xdr:col>98</xdr:col>
      <xdr:colOff>38100</xdr:colOff>
      <xdr:row>107</xdr:row>
      <xdr:rowOff>88137</xdr:rowOff>
    </xdr:to>
    <xdr:sp macro="" textlink="">
      <xdr:nvSpPr>
        <xdr:cNvPr id="494" name="フローチャート: 判断 493">
          <a:extLst>
            <a:ext uri="{FF2B5EF4-FFF2-40B4-BE49-F238E27FC236}">
              <a16:creationId xmlns:a16="http://schemas.microsoft.com/office/drawing/2014/main" id="{32F667E5-FBF9-42F4-960F-4BB6BACC0F3A}"/>
            </a:ext>
          </a:extLst>
        </xdr:cNvPr>
        <xdr:cNvSpPr/>
      </xdr:nvSpPr>
      <xdr:spPr>
        <a:xfrm>
          <a:off x="18605500" y="18331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495" name="テキスト ボックス 494">
          <a:extLst>
            <a:ext uri="{FF2B5EF4-FFF2-40B4-BE49-F238E27FC236}">
              <a16:creationId xmlns:a16="http://schemas.microsoft.com/office/drawing/2014/main" id="{12A73997-514A-4455-8388-FB0BF2CB1399}"/>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496" name="テキスト ボックス 495">
          <a:extLst>
            <a:ext uri="{FF2B5EF4-FFF2-40B4-BE49-F238E27FC236}">
              <a16:creationId xmlns:a16="http://schemas.microsoft.com/office/drawing/2014/main" id="{8564D123-E3A4-401E-9E8B-581CE056C0D7}"/>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497" name="テキスト ボックス 496">
          <a:extLst>
            <a:ext uri="{FF2B5EF4-FFF2-40B4-BE49-F238E27FC236}">
              <a16:creationId xmlns:a16="http://schemas.microsoft.com/office/drawing/2014/main" id="{A1615D38-CAD5-4DCF-BD80-2C2AF8E96D0B}"/>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498" name="テキスト ボックス 497">
          <a:extLst>
            <a:ext uri="{FF2B5EF4-FFF2-40B4-BE49-F238E27FC236}">
              <a16:creationId xmlns:a16="http://schemas.microsoft.com/office/drawing/2014/main" id="{B0D74B6C-CE72-43B1-A795-CE8B332E044E}"/>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499" name="テキスト ボックス 498">
          <a:extLst>
            <a:ext uri="{FF2B5EF4-FFF2-40B4-BE49-F238E27FC236}">
              <a16:creationId xmlns:a16="http://schemas.microsoft.com/office/drawing/2014/main" id="{3161E38D-80D7-4A13-8AF2-B695B1E8B54D}"/>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107011</xdr:rowOff>
    </xdr:from>
    <xdr:to>
      <xdr:col>116</xdr:col>
      <xdr:colOff>114300</xdr:colOff>
      <xdr:row>106</xdr:row>
      <xdr:rowOff>37161</xdr:rowOff>
    </xdr:to>
    <xdr:sp macro="" textlink="">
      <xdr:nvSpPr>
        <xdr:cNvPr id="500" name="楕円 499">
          <a:extLst>
            <a:ext uri="{FF2B5EF4-FFF2-40B4-BE49-F238E27FC236}">
              <a16:creationId xmlns:a16="http://schemas.microsoft.com/office/drawing/2014/main" id="{1B74D19F-54C6-4CFE-B2A1-DB82157DBA54}"/>
            </a:ext>
          </a:extLst>
        </xdr:cNvPr>
        <xdr:cNvSpPr/>
      </xdr:nvSpPr>
      <xdr:spPr>
        <a:xfrm>
          <a:off x="22110700" y="18109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129888</xdr:rowOff>
    </xdr:from>
    <xdr:ext cx="469744" cy="259045"/>
    <xdr:sp macro="" textlink="">
      <xdr:nvSpPr>
        <xdr:cNvPr id="501" name="【庁舎】&#10;一人当たり面積該当値テキスト">
          <a:extLst>
            <a:ext uri="{FF2B5EF4-FFF2-40B4-BE49-F238E27FC236}">
              <a16:creationId xmlns:a16="http://schemas.microsoft.com/office/drawing/2014/main" id="{898889AC-B33B-4F2B-9CF7-28F560102292}"/>
            </a:ext>
          </a:extLst>
        </xdr:cNvPr>
        <xdr:cNvSpPr txBox="1"/>
      </xdr:nvSpPr>
      <xdr:spPr>
        <a:xfrm>
          <a:off x="22199600" y="17960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115469</xdr:rowOff>
    </xdr:from>
    <xdr:to>
      <xdr:col>112</xdr:col>
      <xdr:colOff>38100</xdr:colOff>
      <xdr:row>106</xdr:row>
      <xdr:rowOff>45619</xdr:rowOff>
    </xdr:to>
    <xdr:sp macro="" textlink="">
      <xdr:nvSpPr>
        <xdr:cNvPr id="502" name="楕円 501">
          <a:extLst>
            <a:ext uri="{FF2B5EF4-FFF2-40B4-BE49-F238E27FC236}">
              <a16:creationId xmlns:a16="http://schemas.microsoft.com/office/drawing/2014/main" id="{31604742-6693-4014-BEE4-56647EB9320E}"/>
            </a:ext>
          </a:extLst>
        </xdr:cNvPr>
        <xdr:cNvSpPr/>
      </xdr:nvSpPr>
      <xdr:spPr>
        <a:xfrm>
          <a:off x="21272500" y="18117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157811</xdr:rowOff>
    </xdr:from>
    <xdr:to>
      <xdr:col>116</xdr:col>
      <xdr:colOff>63500</xdr:colOff>
      <xdr:row>105</xdr:row>
      <xdr:rowOff>166269</xdr:rowOff>
    </xdr:to>
    <xdr:cxnSp macro="">
      <xdr:nvCxnSpPr>
        <xdr:cNvPr id="503" name="直線コネクタ 502">
          <a:extLst>
            <a:ext uri="{FF2B5EF4-FFF2-40B4-BE49-F238E27FC236}">
              <a16:creationId xmlns:a16="http://schemas.microsoft.com/office/drawing/2014/main" id="{5B4EA50C-87CA-463A-9C12-AB65DDE05BB5}"/>
            </a:ext>
          </a:extLst>
        </xdr:cNvPr>
        <xdr:cNvCxnSpPr/>
      </xdr:nvCxnSpPr>
      <xdr:spPr>
        <a:xfrm flipV="1">
          <a:off x="21323300" y="18160061"/>
          <a:ext cx="838200" cy="8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127584</xdr:rowOff>
    </xdr:from>
    <xdr:to>
      <xdr:col>107</xdr:col>
      <xdr:colOff>101600</xdr:colOff>
      <xdr:row>106</xdr:row>
      <xdr:rowOff>57734</xdr:rowOff>
    </xdr:to>
    <xdr:sp macro="" textlink="">
      <xdr:nvSpPr>
        <xdr:cNvPr id="504" name="楕円 503">
          <a:extLst>
            <a:ext uri="{FF2B5EF4-FFF2-40B4-BE49-F238E27FC236}">
              <a16:creationId xmlns:a16="http://schemas.microsoft.com/office/drawing/2014/main" id="{9301CC57-6436-4E42-9E86-430D4E53013E}"/>
            </a:ext>
          </a:extLst>
        </xdr:cNvPr>
        <xdr:cNvSpPr/>
      </xdr:nvSpPr>
      <xdr:spPr>
        <a:xfrm>
          <a:off x="20383500" y="18129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166269</xdr:rowOff>
    </xdr:from>
    <xdr:to>
      <xdr:col>111</xdr:col>
      <xdr:colOff>177800</xdr:colOff>
      <xdr:row>106</xdr:row>
      <xdr:rowOff>6934</xdr:rowOff>
    </xdr:to>
    <xdr:cxnSp macro="">
      <xdr:nvCxnSpPr>
        <xdr:cNvPr id="505" name="直線コネクタ 504">
          <a:extLst>
            <a:ext uri="{FF2B5EF4-FFF2-40B4-BE49-F238E27FC236}">
              <a16:creationId xmlns:a16="http://schemas.microsoft.com/office/drawing/2014/main" id="{41BDC345-E45A-4C62-863E-8C3CE713CCED}"/>
            </a:ext>
          </a:extLst>
        </xdr:cNvPr>
        <xdr:cNvCxnSpPr/>
      </xdr:nvCxnSpPr>
      <xdr:spPr>
        <a:xfrm flipV="1">
          <a:off x="20434300" y="18168519"/>
          <a:ext cx="889000" cy="12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47947</xdr:rowOff>
    </xdr:from>
    <xdr:ext cx="469744" cy="259045"/>
    <xdr:sp macro="" textlink="">
      <xdr:nvSpPr>
        <xdr:cNvPr id="506" name="n_1aveValue【庁舎】&#10;一人当たり面積">
          <a:extLst>
            <a:ext uri="{FF2B5EF4-FFF2-40B4-BE49-F238E27FC236}">
              <a16:creationId xmlns:a16="http://schemas.microsoft.com/office/drawing/2014/main" id="{4D19E6D4-4E65-4751-9766-BB4791A53F9B}"/>
            </a:ext>
          </a:extLst>
        </xdr:cNvPr>
        <xdr:cNvSpPr txBox="1"/>
      </xdr:nvSpPr>
      <xdr:spPr>
        <a:xfrm>
          <a:off x="21075727" y="18393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56176</xdr:rowOff>
    </xdr:from>
    <xdr:ext cx="469744" cy="259045"/>
    <xdr:sp macro="" textlink="">
      <xdr:nvSpPr>
        <xdr:cNvPr id="507" name="n_2aveValue【庁舎】&#10;一人当たり面積">
          <a:extLst>
            <a:ext uri="{FF2B5EF4-FFF2-40B4-BE49-F238E27FC236}">
              <a16:creationId xmlns:a16="http://schemas.microsoft.com/office/drawing/2014/main" id="{D637EF07-8B2C-45D7-B573-74053AB647F5}"/>
            </a:ext>
          </a:extLst>
        </xdr:cNvPr>
        <xdr:cNvSpPr txBox="1"/>
      </xdr:nvSpPr>
      <xdr:spPr>
        <a:xfrm>
          <a:off x="20199427" y="18401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94606</xdr:rowOff>
    </xdr:from>
    <xdr:ext cx="469744" cy="259045"/>
    <xdr:sp macro="" textlink="">
      <xdr:nvSpPr>
        <xdr:cNvPr id="508" name="n_3aveValue【庁舎】&#10;一人当たり面積">
          <a:extLst>
            <a:ext uri="{FF2B5EF4-FFF2-40B4-BE49-F238E27FC236}">
              <a16:creationId xmlns:a16="http://schemas.microsoft.com/office/drawing/2014/main" id="{C15EFB9C-4AF9-4AEF-90F1-5DA569259EBB}"/>
            </a:ext>
          </a:extLst>
        </xdr:cNvPr>
        <xdr:cNvSpPr txBox="1"/>
      </xdr:nvSpPr>
      <xdr:spPr>
        <a:xfrm>
          <a:off x="19310427" y="18096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104664</xdr:rowOff>
    </xdr:from>
    <xdr:ext cx="469744" cy="259045"/>
    <xdr:sp macro="" textlink="">
      <xdr:nvSpPr>
        <xdr:cNvPr id="509" name="n_4aveValue【庁舎】&#10;一人当たり面積">
          <a:extLst>
            <a:ext uri="{FF2B5EF4-FFF2-40B4-BE49-F238E27FC236}">
              <a16:creationId xmlns:a16="http://schemas.microsoft.com/office/drawing/2014/main" id="{903EDA91-A970-4520-97DA-EE850C38DDD0}"/>
            </a:ext>
          </a:extLst>
        </xdr:cNvPr>
        <xdr:cNvSpPr txBox="1"/>
      </xdr:nvSpPr>
      <xdr:spPr>
        <a:xfrm>
          <a:off x="18421427" y="18106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62146</xdr:rowOff>
    </xdr:from>
    <xdr:ext cx="469744" cy="259045"/>
    <xdr:sp macro="" textlink="">
      <xdr:nvSpPr>
        <xdr:cNvPr id="510" name="n_1mainValue【庁舎】&#10;一人当たり面積">
          <a:extLst>
            <a:ext uri="{FF2B5EF4-FFF2-40B4-BE49-F238E27FC236}">
              <a16:creationId xmlns:a16="http://schemas.microsoft.com/office/drawing/2014/main" id="{42088C4A-75C5-409E-AE2F-3D05549D04D5}"/>
            </a:ext>
          </a:extLst>
        </xdr:cNvPr>
        <xdr:cNvSpPr txBox="1"/>
      </xdr:nvSpPr>
      <xdr:spPr>
        <a:xfrm>
          <a:off x="21075727" y="17892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74261</xdr:rowOff>
    </xdr:from>
    <xdr:ext cx="469744" cy="259045"/>
    <xdr:sp macro="" textlink="">
      <xdr:nvSpPr>
        <xdr:cNvPr id="511" name="n_2mainValue【庁舎】&#10;一人当たり面積">
          <a:extLst>
            <a:ext uri="{FF2B5EF4-FFF2-40B4-BE49-F238E27FC236}">
              <a16:creationId xmlns:a16="http://schemas.microsoft.com/office/drawing/2014/main" id="{0228E7B2-182F-4CCC-8322-B24B20A04072}"/>
            </a:ext>
          </a:extLst>
        </xdr:cNvPr>
        <xdr:cNvSpPr txBox="1"/>
      </xdr:nvSpPr>
      <xdr:spPr>
        <a:xfrm>
          <a:off x="20199427" y="17905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512" name="正方形/長方形 511">
          <a:extLst>
            <a:ext uri="{FF2B5EF4-FFF2-40B4-BE49-F238E27FC236}">
              <a16:creationId xmlns:a16="http://schemas.microsoft.com/office/drawing/2014/main" id="{75424227-26C7-4F0D-ADEB-A2582C009C49}"/>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13" name="正方形/長方形 512">
          <a:extLst>
            <a:ext uri="{FF2B5EF4-FFF2-40B4-BE49-F238E27FC236}">
              <a16:creationId xmlns:a16="http://schemas.microsoft.com/office/drawing/2014/main" id="{F98659A0-389E-4CD2-BCCF-45073A74CFC8}"/>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14" name="テキスト ボックス 513">
          <a:extLst>
            <a:ext uri="{FF2B5EF4-FFF2-40B4-BE49-F238E27FC236}">
              <a16:creationId xmlns:a16="http://schemas.microsoft.com/office/drawing/2014/main" id="{0B47492E-4152-4DF1-B5D7-714A8E713535}"/>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有形固定資産減価償却率の体育施設においては、突出して類似団体平均値よりも高く、建築から大分経過している状況であるため、老朽化対策、建替計画の方向性を施設利用者・町民と検討していかなければならない。消防施設についてはＨ</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で建替しており有形固定資産減価償却率については類似団体平均値より低い数値となっている。ほかの施設については、おおむね類似施設平均と同水準のため、今後も計画的に維持管理に取り組んでいく。</a:t>
          </a:r>
          <a:endParaRPr lang="ja-JP" altLang="ja-JP" sz="1400">
            <a:effectLst/>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192.168.100.78\&#32207;&#21209;&#35506;\&#36001;&#25919;&#20418;\&#36001;&#25919;&#29366;&#27841;\&#36001;&#25919;&#29366;&#27841;&#36039;&#26009;&#38598;\R8(R6&#27770;&#31639;&#65289;\20260901&#12304;911(&#37329;)&#12294;&#12305;&#20196;&#21644;&#65302;&#24180;&#24230;&#36001;&#25919;&#29366;&#27841;&#36039;&#26009;&#38598;&#12398;&#20316;&#25104;&#12395;&#12388;&#12356;&#12390;&#65288;2&#22238;&#30446;&#12539;&#22320;&#26041;&#20844;&#20250;&#35336;&#38306;&#20418;&#65289;\&#12304;&#36001;&#25919;&#29366;&#27841;&#36039;&#26009;&#38598;&#12305;_015199_&#21033;&#23611;&#23500;&#22763;&#30010;_2024(2&#22238;&#30446;)%20-&#35352;&#20837;.xlsx" TargetMode="External"/><Relationship Id="rId1" Type="http://schemas.openxmlformats.org/officeDocument/2006/relationships/externalLinkPath" Target="&#12304;&#36001;&#25919;&#29366;&#27841;&#36039;&#26009;&#38598;&#12305;_015199_&#21033;&#23611;&#23500;&#22763;&#30010;_2024(2&#22238;&#30446;)%20-&#35352;&#2083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12</v>
          </cell>
        </row>
        <row r="53">
          <cell r="BP53">
            <v>52.7</v>
          </cell>
          <cell r="BX53">
            <v>54.3</v>
          </cell>
          <cell r="CF53">
            <v>56</v>
          </cell>
          <cell r="CN53">
            <v>55.9</v>
          </cell>
          <cell r="CV53">
            <v>56.8</v>
          </cell>
        </row>
        <row r="55">
          <cell r="AN55" t="str">
            <v>類似団体内平均値</v>
          </cell>
          <cell r="BP55">
            <v>0</v>
          </cell>
          <cell r="BX55">
            <v>0</v>
          </cell>
          <cell r="CF55">
            <v>0</v>
          </cell>
          <cell r="CN55">
            <v>0</v>
          </cell>
          <cell r="CV55">
            <v>0</v>
          </cell>
        </row>
        <row r="57">
          <cell r="BP57">
            <v>61</v>
          </cell>
          <cell r="BX57">
            <v>62.2</v>
          </cell>
          <cell r="CF57">
            <v>63.6</v>
          </cell>
          <cell r="CN57">
            <v>65.900000000000006</v>
          </cell>
          <cell r="CV57">
            <v>66.599999999999994</v>
          </cell>
        </row>
        <row r="72">
          <cell r="BP72" t="str">
            <v>R02</v>
          </cell>
          <cell r="BX72" t="str">
            <v>R03</v>
          </cell>
          <cell r="CF72" t="str">
            <v>R04</v>
          </cell>
          <cell r="CN72" t="str">
            <v>R05</v>
          </cell>
          <cell r="CV72" t="str">
            <v>R06</v>
          </cell>
        </row>
        <row r="73">
          <cell r="AN73" t="str">
            <v>当該団体値</v>
          </cell>
          <cell r="BP73">
            <v>12</v>
          </cell>
        </row>
        <row r="75">
          <cell r="BP75">
            <v>13.9</v>
          </cell>
          <cell r="BX75">
            <v>14.3</v>
          </cell>
          <cell r="CF75">
            <v>14.6</v>
          </cell>
          <cell r="CN75">
            <v>13.7</v>
          </cell>
          <cell r="CV75">
            <v>12.8</v>
          </cell>
        </row>
        <row r="77">
          <cell r="AN77" t="str">
            <v>類似団体内平均値</v>
          </cell>
          <cell r="BP77">
            <v>0</v>
          </cell>
          <cell r="BX77">
            <v>0</v>
          </cell>
          <cell r="CF77">
            <v>0</v>
          </cell>
          <cell r="CN77">
            <v>0</v>
          </cell>
          <cell r="CV77">
            <v>0</v>
          </cell>
        </row>
        <row r="79">
          <cell r="BP79">
            <v>7.4</v>
          </cell>
          <cell r="BX79">
            <v>7.5</v>
          </cell>
          <cell r="CF79">
            <v>7.5</v>
          </cell>
          <cell r="CN79">
            <v>7.7</v>
          </cell>
          <cell r="CV79">
            <v>8</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578" t="s">
        <v>76</v>
      </c>
      <c r="C1" s="578"/>
      <c r="D1" s="578"/>
      <c r="E1" s="578"/>
      <c r="F1" s="578"/>
      <c r="G1" s="578"/>
      <c r="H1" s="578"/>
      <c r="I1" s="578"/>
      <c r="J1" s="578"/>
      <c r="K1" s="578"/>
      <c r="L1" s="578"/>
      <c r="M1" s="578"/>
      <c r="N1" s="578"/>
      <c r="O1" s="578"/>
      <c r="P1" s="578"/>
      <c r="Q1" s="578"/>
      <c r="R1" s="578"/>
      <c r="S1" s="578"/>
      <c r="T1" s="578"/>
      <c r="U1" s="578"/>
      <c r="V1" s="578"/>
      <c r="W1" s="578"/>
      <c r="X1" s="578"/>
      <c r="Y1" s="578"/>
      <c r="Z1" s="578"/>
      <c r="AA1" s="578"/>
      <c r="AB1" s="578"/>
      <c r="AC1" s="578"/>
      <c r="AD1" s="578"/>
      <c r="AE1" s="578"/>
      <c r="AF1" s="578"/>
      <c r="AG1" s="578"/>
      <c r="AH1" s="578"/>
      <c r="AI1" s="578"/>
      <c r="AJ1" s="578"/>
      <c r="AK1" s="578"/>
      <c r="AL1" s="578"/>
      <c r="AM1" s="578"/>
      <c r="AN1" s="578"/>
      <c r="AO1" s="578"/>
      <c r="AP1" s="578"/>
      <c r="AQ1" s="578"/>
      <c r="AR1" s="578"/>
      <c r="AS1" s="578"/>
      <c r="AT1" s="578"/>
      <c r="AU1" s="578"/>
      <c r="AV1" s="578"/>
      <c r="AW1" s="578"/>
      <c r="AX1" s="578"/>
      <c r="AY1" s="578"/>
      <c r="AZ1" s="578"/>
      <c r="BA1" s="578"/>
      <c r="BB1" s="578"/>
      <c r="BC1" s="578"/>
      <c r="BD1" s="578"/>
      <c r="BE1" s="578"/>
      <c r="BF1" s="578"/>
      <c r="BG1" s="578"/>
      <c r="BH1" s="578"/>
      <c r="BI1" s="578"/>
      <c r="BJ1" s="578"/>
      <c r="BK1" s="578"/>
      <c r="BL1" s="578"/>
      <c r="BM1" s="578"/>
      <c r="BN1" s="578"/>
      <c r="BO1" s="578"/>
      <c r="BP1" s="578"/>
      <c r="BQ1" s="578"/>
      <c r="BR1" s="578"/>
      <c r="BS1" s="578"/>
      <c r="BT1" s="578"/>
      <c r="BU1" s="578"/>
      <c r="BV1" s="578"/>
      <c r="BW1" s="578"/>
      <c r="BX1" s="578"/>
      <c r="BY1" s="578"/>
      <c r="BZ1" s="578"/>
      <c r="CA1" s="578"/>
      <c r="CB1" s="578"/>
      <c r="CC1" s="578"/>
      <c r="CD1" s="578"/>
      <c r="CE1" s="578"/>
      <c r="CF1" s="578"/>
      <c r="CG1" s="578"/>
      <c r="CH1" s="578"/>
      <c r="CI1" s="578"/>
      <c r="CJ1" s="578"/>
      <c r="CK1" s="578"/>
      <c r="CL1" s="578"/>
      <c r="CM1" s="578"/>
      <c r="CN1" s="578"/>
      <c r="CO1" s="578"/>
      <c r="CP1" s="578"/>
      <c r="CQ1" s="578"/>
      <c r="CR1" s="578"/>
      <c r="CS1" s="578"/>
      <c r="CT1" s="578"/>
      <c r="CU1" s="578"/>
      <c r="CV1" s="578"/>
      <c r="CW1" s="578"/>
      <c r="CX1" s="578"/>
      <c r="CY1" s="578"/>
      <c r="CZ1" s="578"/>
      <c r="DA1" s="578"/>
      <c r="DB1" s="578"/>
      <c r="DC1" s="578"/>
      <c r="DD1" s="578"/>
      <c r="DE1" s="578"/>
      <c r="DF1" s="578"/>
      <c r="DG1" s="578"/>
      <c r="DH1" s="578"/>
      <c r="DI1" s="578"/>
      <c r="DJ1" s="163"/>
      <c r="DK1" s="163"/>
      <c r="DL1" s="163"/>
      <c r="DM1" s="163"/>
      <c r="DN1" s="163"/>
      <c r="DO1" s="163"/>
    </row>
    <row r="2" spans="1:119" ht="24.75" thickBot="1" x14ac:dyDescent="0.2">
      <c r="B2" s="164" t="s">
        <v>77</v>
      </c>
      <c r="C2" s="164"/>
      <c r="D2" s="165"/>
    </row>
    <row r="3" spans="1:119" ht="18.75" customHeight="1" thickBot="1" x14ac:dyDescent="0.2">
      <c r="A3" s="163"/>
      <c r="B3" s="579" t="s">
        <v>78</v>
      </c>
      <c r="C3" s="580"/>
      <c r="D3" s="580"/>
      <c r="E3" s="581"/>
      <c r="F3" s="581"/>
      <c r="G3" s="581"/>
      <c r="H3" s="581"/>
      <c r="I3" s="581"/>
      <c r="J3" s="581"/>
      <c r="K3" s="581"/>
      <c r="L3" s="581" t="s">
        <v>79</v>
      </c>
      <c r="M3" s="581"/>
      <c r="N3" s="581"/>
      <c r="O3" s="581"/>
      <c r="P3" s="581"/>
      <c r="Q3" s="581"/>
      <c r="R3" s="584"/>
      <c r="S3" s="584"/>
      <c r="T3" s="584"/>
      <c r="U3" s="584"/>
      <c r="V3" s="585"/>
      <c r="W3" s="475" t="s">
        <v>80</v>
      </c>
      <c r="X3" s="476"/>
      <c r="Y3" s="476"/>
      <c r="Z3" s="476"/>
      <c r="AA3" s="476"/>
      <c r="AB3" s="580"/>
      <c r="AC3" s="584" t="s">
        <v>81</v>
      </c>
      <c r="AD3" s="476"/>
      <c r="AE3" s="476"/>
      <c r="AF3" s="476"/>
      <c r="AG3" s="476"/>
      <c r="AH3" s="476"/>
      <c r="AI3" s="476"/>
      <c r="AJ3" s="476"/>
      <c r="AK3" s="476"/>
      <c r="AL3" s="546"/>
      <c r="AM3" s="475" t="s">
        <v>82</v>
      </c>
      <c r="AN3" s="476"/>
      <c r="AO3" s="476"/>
      <c r="AP3" s="476"/>
      <c r="AQ3" s="476"/>
      <c r="AR3" s="476"/>
      <c r="AS3" s="476"/>
      <c r="AT3" s="476"/>
      <c r="AU3" s="476"/>
      <c r="AV3" s="476"/>
      <c r="AW3" s="476"/>
      <c r="AX3" s="546"/>
      <c r="AY3" s="538" t="s">
        <v>1</v>
      </c>
      <c r="AZ3" s="539"/>
      <c r="BA3" s="539"/>
      <c r="BB3" s="539"/>
      <c r="BC3" s="539"/>
      <c r="BD3" s="539"/>
      <c r="BE3" s="539"/>
      <c r="BF3" s="539"/>
      <c r="BG3" s="539"/>
      <c r="BH3" s="539"/>
      <c r="BI3" s="539"/>
      <c r="BJ3" s="539"/>
      <c r="BK3" s="539"/>
      <c r="BL3" s="539"/>
      <c r="BM3" s="588"/>
      <c r="BN3" s="475" t="s">
        <v>83</v>
      </c>
      <c r="BO3" s="476"/>
      <c r="BP3" s="476"/>
      <c r="BQ3" s="476"/>
      <c r="BR3" s="476"/>
      <c r="BS3" s="476"/>
      <c r="BT3" s="476"/>
      <c r="BU3" s="546"/>
      <c r="BV3" s="475" t="s">
        <v>84</v>
      </c>
      <c r="BW3" s="476"/>
      <c r="BX3" s="476"/>
      <c r="BY3" s="476"/>
      <c r="BZ3" s="476"/>
      <c r="CA3" s="476"/>
      <c r="CB3" s="476"/>
      <c r="CC3" s="546"/>
      <c r="CD3" s="538" t="s">
        <v>1</v>
      </c>
      <c r="CE3" s="539"/>
      <c r="CF3" s="539"/>
      <c r="CG3" s="539"/>
      <c r="CH3" s="539"/>
      <c r="CI3" s="539"/>
      <c r="CJ3" s="539"/>
      <c r="CK3" s="539"/>
      <c r="CL3" s="539"/>
      <c r="CM3" s="539"/>
      <c r="CN3" s="539"/>
      <c r="CO3" s="539"/>
      <c r="CP3" s="539"/>
      <c r="CQ3" s="539"/>
      <c r="CR3" s="539"/>
      <c r="CS3" s="588"/>
      <c r="CT3" s="475" t="s">
        <v>85</v>
      </c>
      <c r="CU3" s="476"/>
      <c r="CV3" s="476"/>
      <c r="CW3" s="476"/>
      <c r="CX3" s="476"/>
      <c r="CY3" s="476"/>
      <c r="CZ3" s="476"/>
      <c r="DA3" s="546"/>
      <c r="DB3" s="475" t="s">
        <v>86</v>
      </c>
      <c r="DC3" s="476"/>
      <c r="DD3" s="476"/>
      <c r="DE3" s="476"/>
      <c r="DF3" s="476"/>
      <c r="DG3" s="476"/>
      <c r="DH3" s="476"/>
      <c r="DI3" s="546"/>
    </row>
    <row r="4" spans="1:119" ht="18.75" customHeight="1" x14ac:dyDescent="0.15">
      <c r="A4" s="163"/>
      <c r="B4" s="554"/>
      <c r="C4" s="555"/>
      <c r="D4" s="555"/>
      <c r="E4" s="556"/>
      <c r="F4" s="556"/>
      <c r="G4" s="556"/>
      <c r="H4" s="556"/>
      <c r="I4" s="556"/>
      <c r="J4" s="556"/>
      <c r="K4" s="556"/>
      <c r="L4" s="556"/>
      <c r="M4" s="556"/>
      <c r="N4" s="556"/>
      <c r="O4" s="556"/>
      <c r="P4" s="556"/>
      <c r="Q4" s="556"/>
      <c r="R4" s="560"/>
      <c r="S4" s="560"/>
      <c r="T4" s="560"/>
      <c r="U4" s="560"/>
      <c r="V4" s="561"/>
      <c r="W4" s="547"/>
      <c r="X4" s="357"/>
      <c r="Y4" s="357"/>
      <c r="Z4" s="357"/>
      <c r="AA4" s="357"/>
      <c r="AB4" s="555"/>
      <c r="AC4" s="560"/>
      <c r="AD4" s="357"/>
      <c r="AE4" s="357"/>
      <c r="AF4" s="357"/>
      <c r="AG4" s="357"/>
      <c r="AH4" s="357"/>
      <c r="AI4" s="357"/>
      <c r="AJ4" s="357"/>
      <c r="AK4" s="357"/>
      <c r="AL4" s="548"/>
      <c r="AM4" s="497"/>
      <c r="AN4" s="395"/>
      <c r="AO4" s="395"/>
      <c r="AP4" s="395"/>
      <c r="AQ4" s="395"/>
      <c r="AR4" s="395"/>
      <c r="AS4" s="395"/>
      <c r="AT4" s="395"/>
      <c r="AU4" s="395"/>
      <c r="AV4" s="395"/>
      <c r="AW4" s="395"/>
      <c r="AX4" s="587"/>
      <c r="AY4" s="432" t="s">
        <v>87</v>
      </c>
      <c r="AZ4" s="433"/>
      <c r="BA4" s="433"/>
      <c r="BB4" s="433"/>
      <c r="BC4" s="433"/>
      <c r="BD4" s="433"/>
      <c r="BE4" s="433"/>
      <c r="BF4" s="433"/>
      <c r="BG4" s="433"/>
      <c r="BH4" s="433"/>
      <c r="BI4" s="433"/>
      <c r="BJ4" s="433"/>
      <c r="BK4" s="433"/>
      <c r="BL4" s="433"/>
      <c r="BM4" s="434"/>
      <c r="BN4" s="435">
        <v>6311286</v>
      </c>
      <c r="BO4" s="436"/>
      <c r="BP4" s="436"/>
      <c r="BQ4" s="436"/>
      <c r="BR4" s="436"/>
      <c r="BS4" s="436"/>
      <c r="BT4" s="436"/>
      <c r="BU4" s="437"/>
      <c r="BV4" s="435">
        <v>6054879</v>
      </c>
      <c r="BW4" s="436"/>
      <c r="BX4" s="436"/>
      <c r="BY4" s="436"/>
      <c r="BZ4" s="436"/>
      <c r="CA4" s="436"/>
      <c r="CB4" s="436"/>
      <c r="CC4" s="437"/>
      <c r="CD4" s="572" t="s">
        <v>88</v>
      </c>
      <c r="CE4" s="573"/>
      <c r="CF4" s="573"/>
      <c r="CG4" s="573"/>
      <c r="CH4" s="573"/>
      <c r="CI4" s="573"/>
      <c r="CJ4" s="573"/>
      <c r="CK4" s="573"/>
      <c r="CL4" s="573"/>
      <c r="CM4" s="573"/>
      <c r="CN4" s="573"/>
      <c r="CO4" s="573"/>
      <c r="CP4" s="573"/>
      <c r="CQ4" s="573"/>
      <c r="CR4" s="573"/>
      <c r="CS4" s="574"/>
      <c r="CT4" s="575">
        <v>5.0999999999999996</v>
      </c>
      <c r="CU4" s="576"/>
      <c r="CV4" s="576"/>
      <c r="CW4" s="576"/>
      <c r="CX4" s="576"/>
      <c r="CY4" s="576"/>
      <c r="CZ4" s="576"/>
      <c r="DA4" s="577"/>
      <c r="DB4" s="575">
        <v>6.8</v>
      </c>
      <c r="DC4" s="576"/>
      <c r="DD4" s="576"/>
      <c r="DE4" s="576"/>
      <c r="DF4" s="576"/>
      <c r="DG4" s="576"/>
      <c r="DH4" s="576"/>
      <c r="DI4" s="577"/>
    </row>
    <row r="5" spans="1:119" ht="18.75" customHeight="1" x14ac:dyDescent="0.15">
      <c r="A5" s="163"/>
      <c r="B5" s="582"/>
      <c r="C5" s="396"/>
      <c r="D5" s="396"/>
      <c r="E5" s="583"/>
      <c r="F5" s="583"/>
      <c r="G5" s="583"/>
      <c r="H5" s="583"/>
      <c r="I5" s="583"/>
      <c r="J5" s="583"/>
      <c r="K5" s="583"/>
      <c r="L5" s="583"/>
      <c r="M5" s="583"/>
      <c r="N5" s="583"/>
      <c r="O5" s="583"/>
      <c r="P5" s="583"/>
      <c r="Q5" s="583"/>
      <c r="R5" s="394"/>
      <c r="S5" s="394"/>
      <c r="T5" s="394"/>
      <c r="U5" s="394"/>
      <c r="V5" s="586"/>
      <c r="W5" s="497"/>
      <c r="X5" s="395"/>
      <c r="Y5" s="395"/>
      <c r="Z5" s="395"/>
      <c r="AA5" s="395"/>
      <c r="AB5" s="396"/>
      <c r="AC5" s="394"/>
      <c r="AD5" s="395"/>
      <c r="AE5" s="395"/>
      <c r="AF5" s="395"/>
      <c r="AG5" s="395"/>
      <c r="AH5" s="395"/>
      <c r="AI5" s="395"/>
      <c r="AJ5" s="395"/>
      <c r="AK5" s="395"/>
      <c r="AL5" s="587"/>
      <c r="AM5" s="463" t="s">
        <v>89</v>
      </c>
      <c r="AN5" s="363"/>
      <c r="AO5" s="363"/>
      <c r="AP5" s="363"/>
      <c r="AQ5" s="363"/>
      <c r="AR5" s="363"/>
      <c r="AS5" s="363"/>
      <c r="AT5" s="364"/>
      <c r="AU5" s="464" t="s">
        <v>90</v>
      </c>
      <c r="AV5" s="465"/>
      <c r="AW5" s="465"/>
      <c r="AX5" s="465"/>
      <c r="AY5" s="420" t="s">
        <v>91</v>
      </c>
      <c r="AZ5" s="421"/>
      <c r="BA5" s="421"/>
      <c r="BB5" s="421"/>
      <c r="BC5" s="421"/>
      <c r="BD5" s="421"/>
      <c r="BE5" s="421"/>
      <c r="BF5" s="421"/>
      <c r="BG5" s="421"/>
      <c r="BH5" s="421"/>
      <c r="BI5" s="421"/>
      <c r="BJ5" s="421"/>
      <c r="BK5" s="421"/>
      <c r="BL5" s="421"/>
      <c r="BM5" s="422"/>
      <c r="BN5" s="406">
        <v>6185515</v>
      </c>
      <c r="BO5" s="407"/>
      <c r="BP5" s="407"/>
      <c r="BQ5" s="407"/>
      <c r="BR5" s="407"/>
      <c r="BS5" s="407"/>
      <c r="BT5" s="407"/>
      <c r="BU5" s="408"/>
      <c r="BV5" s="406">
        <v>5881985</v>
      </c>
      <c r="BW5" s="407"/>
      <c r="BX5" s="407"/>
      <c r="BY5" s="407"/>
      <c r="BZ5" s="407"/>
      <c r="CA5" s="407"/>
      <c r="CB5" s="407"/>
      <c r="CC5" s="408"/>
      <c r="CD5" s="446" t="s">
        <v>92</v>
      </c>
      <c r="CE5" s="366"/>
      <c r="CF5" s="366"/>
      <c r="CG5" s="366"/>
      <c r="CH5" s="366"/>
      <c r="CI5" s="366"/>
      <c r="CJ5" s="366"/>
      <c r="CK5" s="366"/>
      <c r="CL5" s="366"/>
      <c r="CM5" s="366"/>
      <c r="CN5" s="366"/>
      <c r="CO5" s="366"/>
      <c r="CP5" s="366"/>
      <c r="CQ5" s="366"/>
      <c r="CR5" s="366"/>
      <c r="CS5" s="447"/>
      <c r="CT5" s="403">
        <v>78.400000000000006</v>
      </c>
      <c r="CU5" s="404"/>
      <c r="CV5" s="404"/>
      <c r="CW5" s="404"/>
      <c r="CX5" s="404"/>
      <c r="CY5" s="404"/>
      <c r="CZ5" s="404"/>
      <c r="DA5" s="405"/>
      <c r="DB5" s="403">
        <v>77.599999999999994</v>
      </c>
      <c r="DC5" s="404"/>
      <c r="DD5" s="404"/>
      <c r="DE5" s="404"/>
      <c r="DF5" s="404"/>
      <c r="DG5" s="404"/>
      <c r="DH5" s="404"/>
      <c r="DI5" s="405"/>
    </row>
    <row r="6" spans="1:119" ht="18.75" customHeight="1" x14ac:dyDescent="0.15">
      <c r="A6" s="163"/>
      <c r="B6" s="552" t="s">
        <v>93</v>
      </c>
      <c r="C6" s="393"/>
      <c r="D6" s="393"/>
      <c r="E6" s="553"/>
      <c r="F6" s="553"/>
      <c r="G6" s="553"/>
      <c r="H6" s="553"/>
      <c r="I6" s="553"/>
      <c r="J6" s="553"/>
      <c r="K6" s="553"/>
      <c r="L6" s="553" t="s">
        <v>94</v>
      </c>
      <c r="M6" s="553"/>
      <c r="N6" s="553"/>
      <c r="O6" s="553"/>
      <c r="P6" s="553"/>
      <c r="Q6" s="553"/>
      <c r="R6" s="391"/>
      <c r="S6" s="391"/>
      <c r="T6" s="391"/>
      <c r="U6" s="391"/>
      <c r="V6" s="559"/>
      <c r="W6" s="496" t="s">
        <v>95</v>
      </c>
      <c r="X6" s="392"/>
      <c r="Y6" s="392"/>
      <c r="Z6" s="392"/>
      <c r="AA6" s="392"/>
      <c r="AB6" s="393"/>
      <c r="AC6" s="564" t="s">
        <v>96</v>
      </c>
      <c r="AD6" s="565"/>
      <c r="AE6" s="565"/>
      <c r="AF6" s="565"/>
      <c r="AG6" s="565"/>
      <c r="AH6" s="565"/>
      <c r="AI6" s="565"/>
      <c r="AJ6" s="565"/>
      <c r="AK6" s="565"/>
      <c r="AL6" s="566"/>
      <c r="AM6" s="463" t="s">
        <v>97</v>
      </c>
      <c r="AN6" s="363"/>
      <c r="AO6" s="363"/>
      <c r="AP6" s="363"/>
      <c r="AQ6" s="363"/>
      <c r="AR6" s="363"/>
      <c r="AS6" s="363"/>
      <c r="AT6" s="364"/>
      <c r="AU6" s="464" t="s">
        <v>90</v>
      </c>
      <c r="AV6" s="465"/>
      <c r="AW6" s="465"/>
      <c r="AX6" s="465"/>
      <c r="AY6" s="420" t="s">
        <v>98</v>
      </c>
      <c r="AZ6" s="421"/>
      <c r="BA6" s="421"/>
      <c r="BB6" s="421"/>
      <c r="BC6" s="421"/>
      <c r="BD6" s="421"/>
      <c r="BE6" s="421"/>
      <c r="BF6" s="421"/>
      <c r="BG6" s="421"/>
      <c r="BH6" s="421"/>
      <c r="BI6" s="421"/>
      <c r="BJ6" s="421"/>
      <c r="BK6" s="421"/>
      <c r="BL6" s="421"/>
      <c r="BM6" s="422"/>
      <c r="BN6" s="406">
        <v>125771</v>
      </c>
      <c r="BO6" s="407"/>
      <c r="BP6" s="407"/>
      <c r="BQ6" s="407"/>
      <c r="BR6" s="407"/>
      <c r="BS6" s="407"/>
      <c r="BT6" s="407"/>
      <c r="BU6" s="408"/>
      <c r="BV6" s="406">
        <v>172894</v>
      </c>
      <c r="BW6" s="407"/>
      <c r="BX6" s="407"/>
      <c r="BY6" s="407"/>
      <c r="BZ6" s="407"/>
      <c r="CA6" s="407"/>
      <c r="CB6" s="407"/>
      <c r="CC6" s="408"/>
      <c r="CD6" s="446" t="s">
        <v>99</v>
      </c>
      <c r="CE6" s="366"/>
      <c r="CF6" s="366"/>
      <c r="CG6" s="366"/>
      <c r="CH6" s="366"/>
      <c r="CI6" s="366"/>
      <c r="CJ6" s="366"/>
      <c r="CK6" s="366"/>
      <c r="CL6" s="366"/>
      <c r="CM6" s="366"/>
      <c r="CN6" s="366"/>
      <c r="CO6" s="366"/>
      <c r="CP6" s="366"/>
      <c r="CQ6" s="366"/>
      <c r="CR6" s="366"/>
      <c r="CS6" s="447"/>
      <c r="CT6" s="549">
        <v>78.599999999999994</v>
      </c>
      <c r="CU6" s="550"/>
      <c r="CV6" s="550"/>
      <c r="CW6" s="550"/>
      <c r="CX6" s="550"/>
      <c r="CY6" s="550"/>
      <c r="CZ6" s="550"/>
      <c r="DA6" s="551"/>
      <c r="DB6" s="549">
        <v>77.900000000000006</v>
      </c>
      <c r="DC6" s="550"/>
      <c r="DD6" s="550"/>
      <c r="DE6" s="550"/>
      <c r="DF6" s="550"/>
      <c r="DG6" s="550"/>
      <c r="DH6" s="550"/>
      <c r="DI6" s="551"/>
    </row>
    <row r="7" spans="1:119" ht="18.75" customHeight="1" x14ac:dyDescent="0.15">
      <c r="A7" s="163"/>
      <c r="B7" s="554"/>
      <c r="C7" s="555"/>
      <c r="D7" s="555"/>
      <c r="E7" s="556"/>
      <c r="F7" s="556"/>
      <c r="G7" s="556"/>
      <c r="H7" s="556"/>
      <c r="I7" s="556"/>
      <c r="J7" s="556"/>
      <c r="K7" s="556"/>
      <c r="L7" s="556"/>
      <c r="M7" s="556"/>
      <c r="N7" s="556"/>
      <c r="O7" s="556"/>
      <c r="P7" s="556"/>
      <c r="Q7" s="556"/>
      <c r="R7" s="560"/>
      <c r="S7" s="560"/>
      <c r="T7" s="560"/>
      <c r="U7" s="560"/>
      <c r="V7" s="561"/>
      <c r="W7" s="547"/>
      <c r="X7" s="357"/>
      <c r="Y7" s="357"/>
      <c r="Z7" s="357"/>
      <c r="AA7" s="357"/>
      <c r="AB7" s="555"/>
      <c r="AC7" s="567"/>
      <c r="AD7" s="358"/>
      <c r="AE7" s="358"/>
      <c r="AF7" s="358"/>
      <c r="AG7" s="358"/>
      <c r="AH7" s="358"/>
      <c r="AI7" s="358"/>
      <c r="AJ7" s="358"/>
      <c r="AK7" s="358"/>
      <c r="AL7" s="568"/>
      <c r="AM7" s="463" t="s">
        <v>100</v>
      </c>
      <c r="AN7" s="363"/>
      <c r="AO7" s="363"/>
      <c r="AP7" s="363"/>
      <c r="AQ7" s="363"/>
      <c r="AR7" s="363"/>
      <c r="AS7" s="363"/>
      <c r="AT7" s="364"/>
      <c r="AU7" s="464" t="s">
        <v>90</v>
      </c>
      <c r="AV7" s="465"/>
      <c r="AW7" s="465"/>
      <c r="AX7" s="465"/>
      <c r="AY7" s="420" t="s">
        <v>101</v>
      </c>
      <c r="AZ7" s="421"/>
      <c r="BA7" s="421"/>
      <c r="BB7" s="421"/>
      <c r="BC7" s="421"/>
      <c r="BD7" s="421"/>
      <c r="BE7" s="421"/>
      <c r="BF7" s="421"/>
      <c r="BG7" s="421"/>
      <c r="BH7" s="421"/>
      <c r="BI7" s="421"/>
      <c r="BJ7" s="421"/>
      <c r="BK7" s="421"/>
      <c r="BL7" s="421"/>
      <c r="BM7" s="422"/>
      <c r="BN7" s="406">
        <v>0</v>
      </c>
      <c r="BO7" s="407"/>
      <c r="BP7" s="407"/>
      <c r="BQ7" s="407"/>
      <c r="BR7" s="407"/>
      <c r="BS7" s="407"/>
      <c r="BT7" s="407"/>
      <c r="BU7" s="408"/>
      <c r="BV7" s="406">
        <v>3440</v>
      </c>
      <c r="BW7" s="407"/>
      <c r="BX7" s="407"/>
      <c r="BY7" s="407"/>
      <c r="BZ7" s="407"/>
      <c r="CA7" s="407"/>
      <c r="CB7" s="407"/>
      <c r="CC7" s="408"/>
      <c r="CD7" s="446" t="s">
        <v>102</v>
      </c>
      <c r="CE7" s="366"/>
      <c r="CF7" s="366"/>
      <c r="CG7" s="366"/>
      <c r="CH7" s="366"/>
      <c r="CI7" s="366"/>
      <c r="CJ7" s="366"/>
      <c r="CK7" s="366"/>
      <c r="CL7" s="366"/>
      <c r="CM7" s="366"/>
      <c r="CN7" s="366"/>
      <c r="CO7" s="366"/>
      <c r="CP7" s="366"/>
      <c r="CQ7" s="366"/>
      <c r="CR7" s="366"/>
      <c r="CS7" s="447"/>
      <c r="CT7" s="406">
        <v>2484986</v>
      </c>
      <c r="CU7" s="407"/>
      <c r="CV7" s="407"/>
      <c r="CW7" s="407"/>
      <c r="CX7" s="407"/>
      <c r="CY7" s="407"/>
      <c r="CZ7" s="407"/>
      <c r="DA7" s="408"/>
      <c r="DB7" s="406">
        <v>2502888</v>
      </c>
      <c r="DC7" s="407"/>
      <c r="DD7" s="407"/>
      <c r="DE7" s="407"/>
      <c r="DF7" s="407"/>
      <c r="DG7" s="407"/>
      <c r="DH7" s="407"/>
      <c r="DI7" s="408"/>
    </row>
    <row r="8" spans="1:119" ht="18.75" customHeight="1" thickBot="1" x14ac:dyDescent="0.2">
      <c r="A8" s="163"/>
      <c r="B8" s="557"/>
      <c r="C8" s="502"/>
      <c r="D8" s="502"/>
      <c r="E8" s="558"/>
      <c r="F8" s="558"/>
      <c r="G8" s="558"/>
      <c r="H8" s="558"/>
      <c r="I8" s="558"/>
      <c r="J8" s="558"/>
      <c r="K8" s="558"/>
      <c r="L8" s="558"/>
      <c r="M8" s="558"/>
      <c r="N8" s="558"/>
      <c r="O8" s="558"/>
      <c r="P8" s="558"/>
      <c r="Q8" s="558"/>
      <c r="R8" s="562"/>
      <c r="S8" s="562"/>
      <c r="T8" s="562"/>
      <c r="U8" s="562"/>
      <c r="V8" s="563"/>
      <c r="W8" s="477"/>
      <c r="X8" s="478"/>
      <c r="Y8" s="478"/>
      <c r="Z8" s="478"/>
      <c r="AA8" s="478"/>
      <c r="AB8" s="502"/>
      <c r="AC8" s="569"/>
      <c r="AD8" s="570"/>
      <c r="AE8" s="570"/>
      <c r="AF8" s="570"/>
      <c r="AG8" s="570"/>
      <c r="AH8" s="570"/>
      <c r="AI8" s="570"/>
      <c r="AJ8" s="570"/>
      <c r="AK8" s="570"/>
      <c r="AL8" s="571"/>
      <c r="AM8" s="463" t="s">
        <v>103</v>
      </c>
      <c r="AN8" s="363"/>
      <c r="AO8" s="363"/>
      <c r="AP8" s="363"/>
      <c r="AQ8" s="363"/>
      <c r="AR8" s="363"/>
      <c r="AS8" s="363"/>
      <c r="AT8" s="364"/>
      <c r="AU8" s="464" t="s">
        <v>90</v>
      </c>
      <c r="AV8" s="465"/>
      <c r="AW8" s="465"/>
      <c r="AX8" s="465"/>
      <c r="AY8" s="420" t="s">
        <v>104</v>
      </c>
      <c r="AZ8" s="421"/>
      <c r="BA8" s="421"/>
      <c r="BB8" s="421"/>
      <c r="BC8" s="421"/>
      <c r="BD8" s="421"/>
      <c r="BE8" s="421"/>
      <c r="BF8" s="421"/>
      <c r="BG8" s="421"/>
      <c r="BH8" s="421"/>
      <c r="BI8" s="421"/>
      <c r="BJ8" s="421"/>
      <c r="BK8" s="421"/>
      <c r="BL8" s="421"/>
      <c r="BM8" s="422"/>
      <c r="BN8" s="406">
        <v>125771</v>
      </c>
      <c r="BO8" s="407"/>
      <c r="BP8" s="407"/>
      <c r="BQ8" s="407"/>
      <c r="BR8" s="407"/>
      <c r="BS8" s="407"/>
      <c r="BT8" s="407"/>
      <c r="BU8" s="408"/>
      <c r="BV8" s="406">
        <v>169454</v>
      </c>
      <c r="BW8" s="407"/>
      <c r="BX8" s="407"/>
      <c r="BY8" s="407"/>
      <c r="BZ8" s="407"/>
      <c r="CA8" s="407"/>
      <c r="CB8" s="407"/>
      <c r="CC8" s="408"/>
      <c r="CD8" s="446" t="s">
        <v>105</v>
      </c>
      <c r="CE8" s="366"/>
      <c r="CF8" s="366"/>
      <c r="CG8" s="366"/>
      <c r="CH8" s="366"/>
      <c r="CI8" s="366"/>
      <c r="CJ8" s="366"/>
      <c r="CK8" s="366"/>
      <c r="CL8" s="366"/>
      <c r="CM8" s="366"/>
      <c r="CN8" s="366"/>
      <c r="CO8" s="366"/>
      <c r="CP8" s="366"/>
      <c r="CQ8" s="366"/>
      <c r="CR8" s="366"/>
      <c r="CS8" s="447"/>
      <c r="CT8" s="509">
        <v>0.12</v>
      </c>
      <c r="CU8" s="510"/>
      <c r="CV8" s="510"/>
      <c r="CW8" s="510"/>
      <c r="CX8" s="510"/>
      <c r="CY8" s="510"/>
      <c r="CZ8" s="510"/>
      <c r="DA8" s="511"/>
      <c r="DB8" s="509">
        <v>0.12</v>
      </c>
      <c r="DC8" s="510"/>
      <c r="DD8" s="510"/>
      <c r="DE8" s="510"/>
      <c r="DF8" s="510"/>
      <c r="DG8" s="510"/>
      <c r="DH8" s="510"/>
      <c r="DI8" s="511"/>
    </row>
    <row r="9" spans="1:119" ht="18.75" customHeight="1" thickBot="1" x14ac:dyDescent="0.2">
      <c r="A9" s="163"/>
      <c r="B9" s="538" t="s">
        <v>106</v>
      </c>
      <c r="C9" s="539"/>
      <c r="D9" s="539"/>
      <c r="E9" s="539"/>
      <c r="F9" s="539"/>
      <c r="G9" s="539"/>
      <c r="H9" s="539"/>
      <c r="I9" s="539"/>
      <c r="J9" s="539"/>
      <c r="K9" s="457"/>
      <c r="L9" s="540" t="s">
        <v>107</v>
      </c>
      <c r="M9" s="541"/>
      <c r="N9" s="541"/>
      <c r="O9" s="541"/>
      <c r="P9" s="541"/>
      <c r="Q9" s="542"/>
      <c r="R9" s="543">
        <v>2458</v>
      </c>
      <c r="S9" s="544"/>
      <c r="T9" s="544"/>
      <c r="U9" s="544"/>
      <c r="V9" s="545"/>
      <c r="W9" s="475" t="s">
        <v>108</v>
      </c>
      <c r="X9" s="476"/>
      <c r="Y9" s="476"/>
      <c r="Z9" s="476"/>
      <c r="AA9" s="476"/>
      <c r="AB9" s="476"/>
      <c r="AC9" s="476"/>
      <c r="AD9" s="476"/>
      <c r="AE9" s="476"/>
      <c r="AF9" s="476"/>
      <c r="AG9" s="476"/>
      <c r="AH9" s="476"/>
      <c r="AI9" s="476"/>
      <c r="AJ9" s="476"/>
      <c r="AK9" s="476"/>
      <c r="AL9" s="546"/>
      <c r="AM9" s="463" t="s">
        <v>109</v>
      </c>
      <c r="AN9" s="363"/>
      <c r="AO9" s="363"/>
      <c r="AP9" s="363"/>
      <c r="AQ9" s="363"/>
      <c r="AR9" s="363"/>
      <c r="AS9" s="363"/>
      <c r="AT9" s="364"/>
      <c r="AU9" s="464" t="s">
        <v>90</v>
      </c>
      <c r="AV9" s="465"/>
      <c r="AW9" s="465"/>
      <c r="AX9" s="465"/>
      <c r="AY9" s="420" t="s">
        <v>110</v>
      </c>
      <c r="AZ9" s="421"/>
      <c r="BA9" s="421"/>
      <c r="BB9" s="421"/>
      <c r="BC9" s="421"/>
      <c r="BD9" s="421"/>
      <c r="BE9" s="421"/>
      <c r="BF9" s="421"/>
      <c r="BG9" s="421"/>
      <c r="BH9" s="421"/>
      <c r="BI9" s="421"/>
      <c r="BJ9" s="421"/>
      <c r="BK9" s="421"/>
      <c r="BL9" s="421"/>
      <c r="BM9" s="422"/>
      <c r="BN9" s="406">
        <v>-43683</v>
      </c>
      <c r="BO9" s="407"/>
      <c r="BP9" s="407"/>
      <c r="BQ9" s="407"/>
      <c r="BR9" s="407"/>
      <c r="BS9" s="407"/>
      <c r="BT9" s="407"/>
      <c r="BU9" s="408"/>
      <c r="BV9" s="406">
        <v>107759</v>
      </c>
      <c r="BW9" s="407"/>
      <c r="BX9" s="407"/>
      <c r="BY9" s="407"/>
      <c r="BZ9" s="407"/>
      <c r="CA9" s="407"/>
      <c r="CB9" s="407"/>
      <c r="CC9" s="408"/>
      <c r="CD9" s="446" t="s">
        <v>111</v>
      </c>
      <c r="CE9" s="366"/>
      <c r="CF9" s="366"/>
      <c r="CG9" s="366"/>
      <c r="CH9" s="366"/>
      <c r="CI9" s="366"/>
      <c r="CJ9" s="366"/>
      <c r="CK9" s="366"/>
      <c r="CL9" s="366"/>
      <c r="CM9" s="366"/>
      <c r="CN9" s="366"/>
      <c r="CO9" s="366"/>
      <c r="CP9" s="366"/>
      <c r="CQ9" s="366"/>
      <c r="CR9" s="366"/>
      <c r="CS9" s="447"/>
      <c r="CT9" s="403">
        <v>17.2</v>
      </c>
      <c r="CU9" s="404"/>
      <c r="CV9" s="404"/>
      <c r="CW9" s="404"/>
      <c r="CX9" s="404"/>
      <c r="CY9" s="404"/>
      <c r="CZ9" s="404"/>
      <c r="DA9" s="405"/>
      <c r="DB9" s="403">
        <v>18.600000000000001</v>
      </c>
      <c r="DC9" s="404"/>
      <c r="DD9" s="404"/>
      <c r="DE9" s="404"/>
      <c r="DF9" s="404"/>
      <c r="DG9" s="404"/>
      <c r="DH9" s="404"/>
      <c r="DI9" s="405"/>
    </row>
    <row r="10" spans="1:119" ht="18.75" customHeight="1" thickBot="1" x14ac:dyDescent="0.2">
      <c r="A10" s="163"/>
      <c r="B10" s="538"/>
      <c r="C10" s="539"/>
      <c r="D10" s="539"/>
      <c r="E10" s="539"/>
      <c r="F10" s="539"/>
      <c r="G10" s="539"/>
      <c r="H10" s="539"/>
      <c r="I10" s="539"/>
      <c r="J10" s="539"/>
      <c r="K10" s="457"/>
      <c r="L10" s="362" t="s">
        <v>112</v>
      </c>
      <c r="M10" s="363"/>
      <c r="N10" s="363"/>
      <c r="O10" s="363"/>
      <c r="P10" s="363"/>
      <c r="Q10" s="364"/>
      <c r="R10" s="359">
        <v>2787</v>
      </c>
      <c r="S10" s="360"/>
      <c r="T10" s="360"/>
      <c r="U10" s="360"/>
      <c r="V10" s="419"/>
      <c r="W10" s="547"/>
      <c r="X10" s="357"/>
      <c r="Y10" s="357"/>
      <c r="Z10" s="357"/>
      <c r="AA10" s="357"/>
      <c r="AB10" s="357"/>
      <c r="AC10" s="357"/>
      <c r="AD10" s="357"/>
      <c r="AE10" s="357"/>
      <c r="AF10" s="357"/>
      <c r="AG10" s="357"/>
      <c r="AH10" s="357"/>
      <c r="AI10" s="357"/>
      <c r="AJ10" s="357"/>
      <c r="AK10" s="357"/>
      <c r="AL10" s="548"/>
      <c r="AM10" s="463" t="s">
        <v>113</v>
      </c>
      <c r="AN10" s="363"/>
      <c r="AO10" s="363"/>
      <c r="AP10" s="363"/>
      <c r="AQ10" s="363"/>
      <c r="AR10" s="363"/>
      <c r="AS10" s="363"/>
      <c r="AT10" s="364"/>
      <c r="AU10" s="464" t="s">
        <v>114</v>
      </c>
      <c r="AV10" s="465"/>
      <c r="AW10" s="465"/>
      <c r="AX10" s="465"/>
      <c r="AY10" s="420" t="s">
        <v>115</v>
      </c>
      <c r="AZ10" s="421"/>
      <c r="BA10" s="421"/>
      <c r="BB10" s="421"/>
      <c r="BC10" s="421"/>
      <c r="BD10" s="421"/>
      <c r="BE10" s="421"/>
      <c r="BF10" s="421"/>
      <c r="BG10" s="421"/>
      <c r="BH10" s="421"/>
      <c r="BI10" s="421"/>
      <c r="BJ10" s="421"/>
      <c r="BK10" s="421"/>
      <c r="BL10" s="421"/>
      <c r="BM10" s="422"/>
      <c r="BN10" s="406">
        <v>80613</v>
      </c>
      <c r="BO10" s="407"/>
      <c r="BP10" s="407"/>
      <c r="BQ10" s="407"/>
      <c r="BR10" s="407"/>
      <c r="BS10" s="407"/>
      <c r="BT10" s="407"/>
      <c r="BU10" s="408"/>
      <c r="BV10" s="406">
        <v>74335</v>
      </c>
      <c r="BW10" s="407"/>
      <c r="BX10" s="407"/>
      <c r="BY10" s="407"/>
      <c r="BZ10" s="407"/>
      <c r="CA10" s="407"/>
      <c r="CB10" s="407"/>
      <c r="CC10" s="408"/>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3"/>
      <c r="B11" s="538"/>
      <c r="C11" s="539"/>
      <c r="D11" s="539"/>
      <c r="E11" s="539"/>
      <c r="F11" s="539"/>
      <c r="G11" s="539"/>
      <c r="H11" s="539"/>
      <c r="I11" s="539"/>
      <c r="J11" s="539"/>
      <c r="K11" s="457"/>
      <c r="L11" s="367" t="s">
        <v>117</v>
      </c>
      <c r="M11" s="368"/>
      <c r="N11" s="368"/>
      <c r="O11" s="368"/>
      <c r="P11" s="368"/>
      <c r="Q11" s="369"/>
      <c r="R11" s="535" t="s">
        <v>118</v>
      </c>
      <c r="S11" s="536"/>
      <c r="T11" s="536"/>
      <c r="U11" s="536"/>
      <c r="V11" s="537"/>
      <c r="W11" s="547"/>
      <c r="X11" s="357"/>
      <c r="Y11" s="357"/>
      <c r="Z11" s="357"/>
      <c r="AA11" s="357"/>
      <c r="AB11" s="357"/>
      <c r="AC11" s="357"/>
      <c r="AD11" s="357"/>
      <c r="AE11" s="357"/>
      <c r="AF11" s="357"/>
      <c r="AG11" s="357"/>
      <c r="AH11" s="357"/>
      <c r="AI11" s="357"/>
      <c r="AJ11" s="357"/>
      <c r="AK11" s="357"/>
      <c r="AL11" s="548"/>
      <c r="AM11" s="463" t="s">
        <v>119</v>
      </c>
      <c r="AN11" s="363"/>
      <c r="AO11" s="363"/>
      <c r="AP11" s="363"/>
      <c r="AQ11" s="363"/>
      <c r="AR11" s="363"/>
      <c r="AS11" s="363"/>
      <c r="AT11" s="364"/>
      <c r="AU11" s="464" t="s">
        <v>90</v>
      </c>
      <c r="AV11" s="465"/>
      <c r="AW11" s="465"/>
      <c r="AX11" s="465"/>
      <c r="AY11" s="420" t="s">
        <v>120</v>
      </c>
      <c r="AZ11" s="421"/>
      <c r="BA11" s="421"/>
      <c r="BB11" s="421"/>
      <c r="BC11" s="421"/>
      <c r="BD11" s="421"/>
      <c r="BE11" s="421"/>
      <c r="BF11" s="421"/>
      <c r="BG11" s="421"/>
      <c r="BH11" s="421"/>
      <c r="BI11" s="421"/>
      <c r="BJ11" s="421"/>
      <c r="BK11" s="421"/>
      <c r="BL11" s="421"/>
      <c r="BM11" s="422"/>
      <c r="BN11" s="406">
        <v>0</v>
      </c>
      <c r="BO11" s="407"/>
      <c r="BP11" s="407"/>
      <c r="BQ11" s="407"/>
      <c r="BR11" s="407"/>
      <c r="BS11" s="407"/>
      <c r="BT11" s="407"/>
      <c r="BU11" s="408"/>
      <c r="BV11" s="406">
        <v>0</v>
      </c>
      <c r="BW11" s="407"/>
      <c r="BX11" s="407"/>
      <c r="BY11" s="407"/>
      <c r="BZ11" s="407"/>
      <c r="CA11" s="407"/>
      <c r="CB11" s="407"/>
      <c r="CC11" s="408"/>
      <c r="CD11" s="446" t="s">
        <v>121</v>
      </c>
      <c r="CE11" s="366"/>
      <c r="CF11" s="366"/>
      <c r="CG11" s="366"/>
      <c r="CH11" s="366"/>
      <c r="CI11" s="366"/>
      <c r="CJ11" s="366"/>
      <c r="CK11" s="366"/>
      <c r="CL11" s="366"/>
      <c r="CM11" s="366"/>
      <c r="CN11" s="366"/>
      <c r="CO11" s="366"/>
      <c r="CP11" s="366"/>
      <c r="CQ11" s="366"/>
      <c r="CR11" s="366"/>
      <c r="CS11" s="447"/>
      <c r="CT11" s="509" t="s">
        <v>122</v>
      </c>
      <c r="CU11" s="510"/>
      <c r="CV11" s="510"/>
      <c r="CW11" s="510"/>
      <c r="CX11" s="510"/>
      <c r="CY11" s="510"/>
      <c r="CZ11" s="510"/>
      <c r="DA11" s="511"/>
      <c r="DB11" s="509" t="s">
        <v>122</v>
      </c>
      <c r="DC11" s="510"/>
      <c r="DD11" s="510"/>
      <c r="DE11" s="510"/>
      <c r="DF11" s="510"/>
      <c r="DG11" s="510"/>
      <c r="DH11" s="510"/>
      <c r="DI11" s="511"/>
    </row>
    <row r="12" spans="1:119" ht="18.75" customHeight="1" x14ac:dyDescent="0.15">
      <c r="A12" s="163"/>
      <c r="B12" s="512" t="s">
        <v>123</v>
      </c>
      <c r="C12" s="513"/>
      <c r="D12" s="513"/>
      <c r="E12" s="513"/>
      <c r="F12" s="513"/>
      <c r="G12" s="513"/>
      <c r="H12" s="513"/>
      <c r="I12" s="513"/>
      <c r="J12" s="513"/>
      <c r="K12" s="514"/>
      <c r="L12" s="521" t="s">
        <v>124</v>
      </c>
      <c r="M12" s="522"/>
      <c r="N12" s="522"/>
      <c r="O12" s="522"/>
      <c r="P12" s="522"/>
      <c r="Q12" s="523"/>
      <c r="R12" s="524">
        <v>2151</v>
      </c>
      <c r="S12" s="525"/>
      <c r="T12" s="525"/>
      <c r="U12" s="525"/>
      <c r="V12" s="526"/>
      <c r="W12" s="527" t="s">
        <v>1</v>
      </c>
      <c r="X12" s="465"/>
      <c r="Y12" s="465"/>
      <c r="Z12" s="465"/>
      <c r="AA12" s="465"/>
      <c r="AB12" s="528"/>
      <c r="AC12" s="529" t="s">
        <v>125</v>
      </c>
      <c r="AD12" s="530"/>
      <c r="AE12" s="530"/>
      <c r="AF12" s="530"/>
      <c r="AG12" s="531"/>
      <c r="AH12" s="529" t="s">
        <v>126</v>
      </c>
      <c r="AI12" s="530"/>
      <c r="AJ12" s="530"/>
      <c r="AK12" s="530"/>
      <c r="AL12" s="532"/>
      <c r="AM12" s="463" t="s">
        <v>127</v>
      </c>
      <c r="AN12" s="363"/>
      <c r="AO12" s="363"/>
      <c r="AP12" s="363"/>
      <c r="AQ12" s="363"/>
      <c r="AR12" s="363"/>
      <c r="AS12" s="363"/>
      <c r="AT12" s="364"/>
      <c r="AU12" s="464" t="s">
        <v>90</v>
      </c>
      <c r="AV12" s="465"/>
      <c r="AW12" s="465"/>
      <c r="AX12" s="465"/>
      <c r="AY12" s="420" t="s">
        <v>128</v>
      </c>
      <c r="AZ12" s="421"/>
      <c r="BA12" s="421"/>
      <c r="BB12" s="421"/>
      <c r="BC12" s="421"/>
      <c r="BD12" s="421"/>
      <c r="BE12" s="421"/>
      <c r="BF12" s="421"/>
      <c r="BG12" s="421"/>
      <c r="BH12" s="421"/>
      <c r="BI12" s="421"/>
      <c r="BJ12" s="421"/>
      <c r="BK12" s="421"/>
      <c r="BL12" s="421"/>
      <c r="BM12" s="422"/>
      <c r="BN12" s="406">
        <v>0</v>
      </c>
      <c r="BO12" s="407"/>
      <c r="BP12" s="407"/>
      <c r="BQ12" s="407"/>
      <c r="BR12" s="407"/>
      <c r="BS12" s="407"/>
      <c r="BT12" s="407"/>
      <c r="BU12" s="408"/>
      <c r="BV12" s="406">
        <v>0</v>
      </c>
      <c r="BW12" s="407"/>
      <c r="BX12" s="407"/>
      <c r="BY12" s="407"/>
      <c r="BZ12" s="407"/>
      <c r="CA12" s="407"/>
      <c r="CB12" s="407"/>
      <c r="CC12" s="408"/>
      <c r="CD12" s="446" t="s">
        <v>129</v>
      </c>
      <c r="CE12" s="366"/>
      <c r="CF12" s="366"/>
      <c r="CG12" s="366"/>
      <c r="CH12" s="366"/>
      <c r="CI12" s="366"/>
      <c r="CJ12" s="366"/>
      <c r="CK12" s="366"/>
      <c r="CL12" s="366"/>
      <c r="CM12" s="366"/>
      <c r="CN12" s="366"/>
      <c r="CO12" s="366"/>
      <c r="CP12" s="366"/>
      <c r="CQ12" s="366"/>
      <c r="CR12" s="366"/>
      <c r="CS12" s="447"/>
      <c r="CT12" s="509" t="s">
        <v>122</v>
      </c>
      <c r="CU12" s="510"/>
      <c r="CV12" s="510"/>
      <c r="CW12" s="510"/>
      <c r="CX12" s="510"/>
      <c r="CY12" s="510"/>
      <c r="CZ12" s="510"/>
      <c r="DA12" s="511"/>
      <c r="DB12" s="509" t="s">
        <v>122</v>
      </c>
      <c r="DC12" s="510"/>
      <c r="DD12" s="510"/>
      <c r="DE12" s="510"/>
      <c r="DF12" s="510"/>
      <c r="DG12" s="510"/>
      <c r="DH12" s="510"/>
      <c r="DI12" s="511"/>
    </row>
    <row r="13" spans="1:119" ht="18.75" customHeight="1" x14ac:dyDescent="0.15">
      <c r="A13" s="163"/>
      <c r="B13" s="515"/>
      <c r="C13" s="516"/>
      <c r="D13" s="516"/>
      <c r="E13" s="516"/>
      <c r="F13" s="516"/>
      <c r="G13" s="516"/>
      <c r="H13" s="516"/>
      <c r="I13" s="516"/>
      <c r="J13" s="516"/>
      <c r="K13" s="517"/>
      <c r="L13" s="178"/>
      <c r="M13" s="490" t="s">
        <v>130</v>
      </c>
      <c r="N13" s="491"/>
      <c r="O13" s="491"/>
      <c r="P13" s="491"/>
      <c r="Q13" s="492"/>
      <c r="R13" s="493">
        <v>2142</v>
      </c>
      <c r="S13" s="494"/>
      <c r="T13" s="494"/>
      <c r="U13" s="494"/>
      <c r="V13" s="495"/>
      <c r="W13" s="496" t="s">
        <v>131</v>
      </c>
      <c r="X13" s="392"/>
      <c r="Y13" s="392"/>
      <c r="Z13" s="392"/>
      <c r="AA13" s="392"/>
      <c r="AB13" s="393"/>
      <c r="AC13" s="359">
        <v>381</v>
      </c>
      <c r="AD13" s="360"/>
      <c r="AE13" s="360"/>
      <c r="AF13" s="360"/>
      <c r="AG13" s="361"/>
      <c r="AH13" s="359">
        <v>460</v>
      </c>
      <c r="AI13" s="360"/>
      <c r="AJ13" s="360"/>
      <c r="AK13" s="360"/>
      <c r="AL13" s="419"/>
      <c r="AM13" s="463" t="s">
        <v>132</v>
      </c>
      <c r="AN13" s="363"/>
      <c r="AO13" s="363"/>
      <c r="AP13" s="363"/>
      <c r="AQ13" s="363"/>
      <c r="AR13" s="363"/>
      <c r="AS13" s="363"/>
      <c r="AT13" s="364"/>
      <c r="AU13" s="464" t="s">
        <v>114</v>
      </c>
      <c r="AV13" s="465"/>
      <c r="AW13" s="465"/>
      <c r="AX13" s="465"/>
      <c r="AY13" s="420" t="s">
        <v>133</v>
      </c>
      <c r="AZ13" s="421"/>
      <c r="BA13" s="421"/>
      <c r="BB13" s="421"/>
      <c r="BC13" s="421"/>
      <c r="BD13" s="421"/>
      <c r="BE13" s="421"/>
      <c r="BF13" s="421"/>
      <c r="BG13" s="421"/>
      <c r="BH13" s="421"/>
      <c r="BI13" s="421"/>
      <c r="BJ13" s="421"/>
      <c r="BK13" s="421"/>
      <c r="BL13" s="421"/>
      <c r="BM13" s="422"/>
      <c r="BN13" s="406">
        <v>36930</v>
      </c>
      <c r="BO13" s="407"/>
      <c r="BP13" s="407"/>
      <c r="BQ13" s="407"/>
      <c r="BR13" s="407"/>
      <c r="BS13" s="407"/>
      <c r="BT13" s="407"/>
      <c r="BU13" s="408"/>
      <c r="BV13" s="406">
        <v>182094</v>
      </c>
      <c r="BW13" s="407"/>
      <c r="BX13" s="407"/>
      <c r="BY13" s="407"/>
      <c r="BZ13" s="407"/>
      <c r="CA13" s="407"/>
      <c r="CB13" s="407"/>
      <c r="CC13" s="408"/>
      <c r="CD13" s="446" t="s">
        <v>134</v>
      </c>
      <c r="CE13" s="366"/>
      <c r="CF13" s="366"/>
      <c r="CG13" s="366"/>
      <c r="CH13" s="366"/>
      <c r="CI13" s="366"/>
      <c r="CJ13" s="366"/>
      <c r="CK13" s="366"/>
      <c r="CL13" s="366"/>
      <c r="CM13" s="366"/>
      <c r="CN13" s="366"/>
      <c r="CO13" s="366"/>
      <c r="CP13" s="366"/>
      <c r="CQ13" s="366"/>
      <c r="CR13" s="366"/>
      <c r="CS13" s="447"/>
      <c r="CT13" s="403">
        <v>12.8</v>
      </c>
      <c r="CU13" s="404"/>
      <c r="CV13" s="404"/>
      <c r="CW13" s="404"/>
      <c r="CX13" s="404"/>
      <c r="CY13" s="404"/>
      <c r="CZ13" s="404"/>
      <c r="DA13" s="405"/>
      <c r="DB13" s="403">
        <v>13.7</v>
      </c>
      <c r="DC13" s="404"/>
      <c r="DD13" s="404"/>
      <c r="DE13" s="404"/>
      <c r="DF13" s="404"/>
      <c r="DG13" s="404"/>
      <c r="DH13" s="404"/>
      <c r="DI13" s="405"/>
    </row>
    <row r="14" spans="1:119" ht="18.75" customHeight="1" thickBot="1" x14ac:dyDescent="0.2">
      <c r="A14" s="163"/>
      <c r="B14" s="515"/>
      <c r="C14" s="516"/>
      <c r="D14" s="516"/>
      <c r="E14" s="516"/>
      <c r="F14" s="516"/>
      <c r="G14" s="516"/>
      <c r="H14" s="516"/>
      <c r="I14" s="516"/>
      <c r="J14" s="516"/>
      <c r="K14" s="517"/>
      <c r="L14" s="480" t="s">
        <v>135</v>
      </c>
      <c r="M14" s="533"/>
      <c r="N14" s="533"/>
      <c r="O14" s="533"/>
      <c r="P14" s="533"/>
      <c r="Q14" s="534"/>
      <c r="R14" s="493">
        <v>2194</v>
      </c>
      <c r="S14" s="494"/>
      <c r="T14" s="494"/>
      <c r="U14" s="494"/>
      <c r="V14" s="495"/>
      <c r="W14" s="497"/>
      <c r="X14" s="395"/>
      <c r="Y14" s="395"/>
      <c r="Z14" s="395"/>
      <c r="AA14" s="395"/>
      <c r="AB14" s="396"/>
      <c r="AC14" s="486">
        <v>26.9</v>
      </c>
      <c r="AD14" s="487"/>
      <c r="AE14" s="487"/>
      <c r="AF14" s="487"/>
      <c r="AG14" s="488"/>
      <c r="AH14" s="486">
        <v>28.5</v>
      </c>
      <c r="AI14" s="487"/>
      <c r="AJ14" s="487"/>
      <c r="AK14" s="487"/>
      <c r="AL14" s="489"/>
      <c r="AM14" s="463"/>
      <c r="AN14" s="363"/>
      <c r="AO14" s="363"/>
      <c r="AP14" s="363"/>
      <c r="AQ14" s="363"/>
      <c r="AR14" s="363"/>
      <c r="AS14" s="363"/>
      <c r="AT14" s="364"/>
      <c r="AU14" s="464"/>
      <c r="AV14" s="465"/>
      <c r="AW14" s="465"/>
      <c r="AX14" s="465"/>
      <c r="AY14" s="420"/>
      <c r="AZ14" s="421"/>
      <c r="BA14" s="421"/>
      <c r="BB14" s="421"/>
      <c r="BC14" s="421"/>
      <c r="BD14" s="421"/>
      <c r="BE14" s="421"/>
      <c r="BF14" s="421"/>
      <c r="BG14" s="421"/>
      <c r="BH14" s="421"/>
      <c r="BI14" s="421"/>
      <c r="BJ14" s="421"/>
      <c r="BK14" s="421"/>
      <c r="BL14" s="421"/>
      <c r="BM14" s="422"/>
      <c r="BN14" s="406"/>
      <c r="BO14" s="407"/>
      <c r="BP14" s="407"/>
      <c r="BQ14" s="407"/>
      <c r="BR14" s="407"/>
      <c r="BS14" s="407"/>
      <c r="BT14" s="407"/>
      <c r="BU14" s="408"/>
      <c r="BV14" s="406"/>
      <c r="BW14" s="407"/>
      <c r="BX14" s="407"/>
      <c r="BY14" s="407"/>
      <c r="BZ14" s="407"/>
      <c r="CA14" s="407"/>
      <c r="CB14" s="407"/>
      <c r="CC14" s="408"/>
      <c r="CD14" s="443" t="s">
        <v>136</v>
      </c>
      <c r="CE14" s="444"/>
      <c r="CF14" s="444"/>
      <c r="CG14" s="444"/>
      <c r="CH14" s="444"/>
      <c r="CI14" s="444"/>
      <c r="CJ14" s="444"/>
      <c r="CK14" s="444"/>
      <c r="CL14" s="444"/>
      <c r="CM14" s="444"/>
      <c r="CN14" s="444"/>
      <c r="CO14" s="444"/>
      <c r="CP14" s="444"/>
      <c r="CQ14" s="444"/>
      <c r="CR14" s="444"/>
      <c r="CS14" s="445"/>
      <c r="CT14" s="503" t="s">
        <v>122</v>
      </c>
      <c r="CU14" s="504"/>
      <c r="CV14" s="504"/>
      <c r="CW14" s="504"/>
      <c r="CX14" s="504"/>
      <c r="CY14" s="504"/>
      <c r="CZ14" s="504"/>
      <c r="DA14" s="505"/>
      <c r="DB14" s="503" t="s">
        <v>122</v>
      </c>
      <c r="DC14" s="504"/>
      <c r="DD14" s="504"/>
      <c r="DE14" s="504"/>
      <c r="DF14" s="504"/>
      <c r="DG14" s="504"/>
      <c r="DH14" s="504"/>
      <c r="DI14" s="505"/>
    </row>
    <row r="15" spans="1:119" ht="18.75" customHeight="1" x14ac:dyDescent="0.15">
      <c r="A15" s="163"/>
      <c r="B15" s="515"/>
      <c r="C15" s="516"/>
      <c r="D15" s="516"/>
      <c r="E15" s="516"/>
      <c r="F15" s="516"/>
      <c r="G15" s="516"/>
      <c r="H15" s="516"/>
      <c r="I15" s="516"/>
      <c r="J15" s="516"/>
      <c r="K15" s="517"/>
      <c r="L15" s="178"/>
      <c r="M15" s="490" t="s">
        <v>130</v>
      </c>
      <c r="N15" s="491"/>
      <c r="O15" s="491"/>
      <c r="P15" s="491"/>
      <c r="Q15" s="492"/>
      <c r="R15" s="493">
        <v>2185</v>
      </c>
      <c r="S15" s="494"/>
      <c r="T15" s="494"/>
      <c r="U15" s="494"/>
      <c r="V15" s="495"/>
      <c r="W15" s="496" t="s">
        <v>137</v>
      </c>
      <c r="X15" s="392"/>
      <c r="Y15" s="392"/>
      <c r="Z15" s="392"/>
      <c r="AA15" s="392"/>
      <c r="AB15" s="393"/>
      <c r="AC15" s="359">
        <v>237</v>
      </c>
      <c r="AD15" s="360"/>
      <c r="AE15" s="360"/>
      <c r="AF15" s="360"/>
      <c r="AG15" s="361"/>
      <c r="AH15" s="359">
        <v>263</v>
      </c>
      <c r="AI15" s="360"/>
      <c r="AJ15" s="360"/>
      <c r="AK15" s="360"/>
      <c r="AL15" s="419"/>
      <c r="AM15" s="463"/>
      <c r="AN15" s="363"/>
      <c r="AO15" s="363"/>
      <c r="AP15" s="363"/>
      <c r="AQ15" s="363"/>
      <c r="AR15" s="363"/>
      <c r="AS15" s="363"/>
      <c r="AT15" s="364"/>
      <c r="AU15" s="464"/>
      <c r="AV15" s="465"/>
      <c r="AW15" s="465"/>
      <c r="AX15" s="465"/>
      <c r="AY15" s="432" t="s">
        <v>138</v>
      </c>
      <c r="AZ15" s="433"/>
      <c r="BA15" s="433"/>
      <c r="BB15" s="433"/>
      <c r="BC15" s="433"/>
      <c r="BD15" s="433"/>
      <c r="BE15" s="433"/>
      <c r="BF15" s="433"/>
      <c r="BG15" s="433"/>
      <c r="BH15" s="433"/>
      <c r="BI15" s="433"/>
      <c r="BJ15" s="433"/>
      <c r="BK15" s="433"/>
      <c r="BL15" s="433"/>
      <c r="BM15" s="434"/>
      <c r="BN15" s="435">
        <v>281506</v>
      </c>
      <c r="BO15" s="436"/>
      <c r="BP15" s="436"/>
      <c r="BQ15" s="436"/>
      <c r="BR15" s="436"/>
      <c r="BS15" s="436"/>
      <c r="BT15" s="436"/>
      <c r="BU15" s="437"/>
      <c r="BV15" s="435">
        <v>284710</v>
      </c>
      <c r="BW15" s="436"/>
      <c r="BX15" s="436"/>
      <c r="BY15" s="436"/>
      <c r="BZ15" s="436"/>
      <c r="CA15" s="436"/>
      <c r="CB15" s="436"/>
      <c r="CC15" s="437"/>
      <c r="CD15" s="506" t="s">
        <v>139</v>
      </c>
      <c r="CE15" s="507"/>
      <c r="CF15" s="507"/>
      <c r="CG15" s="507"/>
      <c r="CH15" s="507"/>
      <c r="CI15" s="507"/>
      <c r="CJ15" s="507"/>
      <c r="CK15" s="507"/>
      <c r="CL15" s="507"/>
      <c r="CM15" s="507"/>
      <c r="CN15" s="507"/>
      <c r="CO15" s="507"/>
      <c r="CP15" s="507"/>
      <c r="CQ15" s="507"/>
      <c r="CR15" s="507"/>
      <c r="CS15" s="508"/>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3"/>
      <c r="B16" s="515"/>
      <c r="C16" s="516"/>
      <c r="D16" s="516"/>
      <c r="E16" s="516"/>
      <c r="F16" s="516"/>
      <c r="G16" s="516"/>
      <c r="H16" s="516"/>
      <c r="I16" s="516"/>
      <c r="J16" s="516"/>
      <c r="K16" s="517"/>
      <c r="L16" s="480" t="s">
        <v>140</v>
      </c>
      <c r="M16" s="481"/>
      <c r="N16" s="481"/>
      <c r="O16" s="481"/>
      <c r="P16" s="481"/>
      <c r="Q16" s="482"/>
      <c r="R16" s="483" t="s">
        <v>141</v>
      </c>
      <c r="S16" s="484"/>
      <c r="T16" s="484"/>
      <c r="U16" s="484"/>
      <c r="V16" s="485"/>
      <c r="W16" s="497"/>
      <c r="X16" s="395"/>
      <c r="Y16" s="395"/>
      <c r="Z16" s="395"/>
      <c r="AA16" s="395"/>
      <c r="AB16" s="396"/>
      <c r="AC16" s="486">
        <v>16.7</v>
      </c>
      <c r="AD16" s="487"/>
      <c r="AE16" s="487"/>
      <c r="AF16" s="487"/>
      <c r="AG16" s="488"/>
      <c r="AH16" s="486">
        <v>16.3</v>
      </c>
      <c r="AI16" s="487"/>
      <c r="AJ16" s="487"/>
      <c r="AK16" s="487"/>
      <c r="AL16" s="489"/>
      <c r="AM16" s="463"/>
      <c r="AN16" s="363"/>
      <c r="AO16" s="363"/>
      <c r="AP16" s="363"/>
      <c r="AQ16" s="363"/>
      <c r="AR16" s="363"/>
      <c r="AS16" s="363"/>
      <c r="AT16" s="364"/>
      <c r="AU16" s="464"/>
      <c r="AV16" s="465"/>
      <c r="AW16" s="465"/>
      <c r="AX16" s="465"/>
      <c r="AY16" s="420" t="s">
        <v>142</v>
      </c>
      <c r="AZ16" s="421"/>
      <c r="BA16" s="421"/>
      <c r="BB16" s="421"/>
      <c r="BC16" s="421"/>
      <c r="BD16" s="421"/>
      <c r="BE16" s="421"/>
      <c r="BF16" s="421"/>
      <c r="BG16" s="421"/>
      <c r="BH16" s="421"/>
      <c r="BI16" s="421"/>
      <c r="BJ16" s="421"/>
      <c r="BK16" s="421"/>
      <c r="BL16" s="421"/>
      <c r="BM16" s="422"/>
      <c r="BN16" s="406">
        <v>2415307</v>
      </c>
      <c r="BO16" s="407"/>
      <c r="BP16" s="407"/>
      <c r="BQ16" s="407"/>
      <c r="BR16" s="407"/>
      <c r="BS16" s="407"/>
      <c r="BT16" s="407"/>
      <c r="BU16" s="408"/>
      <c r="BV16" s="406">
        <v>2428055</v>
      </c>
      <c r="BW16" s="407"/>
      <c r="BX16" s="407"/>
      <c r="BY16" s="407"/>
      <c r="BZ16" s="407"/>
      <c r="CA16" s="407"/>
      <c r="CB16" s="407"/>
      <c r="CC16" s="408"/>
      <c r="CD16" s="172"/>
      <c r="CE16" s="438"/>
      <c r="CF16" s="438"/>
      <c r="CG16" s="438"/>
      <c r="CH16" s="438"/>
      <c r="CI16" s="438"/>
      <c r="CJ16" s="438"/>
      <c r="CK16" s="438"/>
      <c r="CL16" s="438"/>
      <c r="CM16" s="438"/>
      <c r="CN16" s="438"/>
      <c r="CO16" s="438"/>
      <c r="CP16" s="438"/>
      <c r="CQ16" s="438"/>
      <c r="CR16" s="438"/>
      <c r="CS16" s="439"/>
      <c r="CT16" s="403"/>
      <c r="CU16" s="404"/>
      <c r="CV16" s="404"/>
      <c r="CW16" s="404"/>
      <c r="CX16" s="404"/>
      <c r="CY16" s="404"/>
      <c r="CZ16" s="404"/>
      <c r="DA16" s="405"/>
      <c r="DB16" s="403"/>
      <c r="DC16" s="404"/>
      <c r="DD16" s="404"/>
      <c r="DE16" s="404"/>
      <c r="DF16" s="404"/>
      <c r="DG16" s="404"/>
      <c r="DH16" s="404"/>
      <c r="DI16" s="405"/>
    </row>
    <row r="17" spans="1:113" ht="18.75" customHeight="1" thickBot="1" x14ac:dyDescent="0.2">
      <c r="A17" s="163"/>
      <c r="B17" s="518"/>
      <c r="C17" s="519"/>
      <c r="D17" s="519"/>
      <c r="E17" s="519"/>
      <c r="F17" s="519"/>
      <c r="G17" s="519"/>
      <c r="H17" s="519"/>
      <c r="I17" s="519"/>
      <c r="J17" s="519"/>
      <c r="K17" s="520"/>
      <c r="L17" s="182"/>
      <c r="M17" s="499" t="s">
        <v>143</v>
      </c>
      <c r="N17" s="500"/>
      <c r="O17" s="500"/>
      <c r="P17" s="500"/>
      <c r="Q17" s="501"/>
      <c r="R17" s="483" t="s">
        <v>141</v>
      </c>
      <c r="S17" s="484"/>
      <c r="T17" s="484"/>
      <c r="U17" s="484"/>
      <c r="V17" s="485"/>
      <c r="W17" s="496" t="s">
        <v>144</v>
      </c>
      <c r="X17" s="392"/>
      <c r="Y17" s="392"/>
      <c r="Z17" s="392"/>
      <c r="AA17" s="392"/>
      <c r="AB17" s="393"/>
      <c r="AC17" s="359">
        <v>797</v>
      </c>
      <c r="AD17" s="360"/>
      <c r="AE17" s="360"/>
      <c r="AF17" s="360"/>
      <c r="AG17" s="361"/>
      <c r="AH17" s="359">
        <v>889</v>
      </c>
      <c r="AI17" s="360"/>
      <c r="AJ17" s="360"/>
      <c r="AK17" s="360"/>
      <c r="AL17" s="419"/>
      <c r="AM17" s="463"/>
      <c r="AN17" s="363"/>
      <c r="AO17" s="363"/>
      <c r="AP17" s="363"/>
      <c r="AQ17" s="363"/>
      <c r="AR17" s="363"/>
      <c r="AS17" s="363"/>
      <c r="AT17" s="364"/>
      <c r="AU17" s="464"/>
      <c r="AV17" s="465"/>
      <c r="AW17" s="465"/>
      <c r="AX17" s="465"/>
      <c r="AY17" s="420" t="s">
        <v>145</v>
      </c>
      <c r="AZ17" s="421"/>
      <c r="BA17" s="421"/>
      <c r="BB17" s="421"/>
      <c r="BC17" s="421"/>
      <c r="BD17" s="421"/>
      <c r="BE17" s="421"/>
      <c r="BF17" s="421"/>
      <c r="BG17" s="421"/>
      <c r="BH17" s="421"/>
      <c r="BI17" s="421"/>
      <c r="BJ17" s="421"/>
      <c r="BK17" s="421"/>
      <c r="BL17" s="421"/>
      <c r="BM17" s="422"/>
      <c r="BN17" s="406">
        <v>347114</v>
      </c>
      <c r="BO17" s="407"/>
      <c r="BP17" s="407"/>
      <c r="BQ17" s="407"/>
      <c r="BR17" s="407"/>
      <c r="BS17" s="407"/>
      <c r="BT17" s="407"/>
      <c r="BU17" s="408"/>
      <c r="BV17" s="406">
        <v>351087</v>
      </c>
      <c r="BW17" s="407"/>
      <c r="BX17" s="407"/>
      <c r="BY17" s="407"/>
      <c r="BZ17" s="407"/>
      <c r="CA17" s="407"/>
      <c r="CB17" s="407"/>
      <c r="CC17" s="408"/>
      <c r="CD17" s="172"/>
      <c r="CE17" s="438"/>
      <c r="CF17" s="438"/>
      <c r="CG17" s="438"/>
      <c r="CH17" s="438"/>
      <c r="CI17" s="438"/>
      <c r="CJ17" s="438"/>
      <c r="CK17" s="438"/>
      <c r="CL17" s="438"/>
      <c r="CM17" s="438"/>
      <c r="CN17" s="438"/>
      <c r="CO17" s="438"/>
      <c r="CP17" s="438"/>
      <c r="CQ17" s="438"/>
      <c r="CR17" s="438"/>
      <c r="CS17" s="439"/>
      <c r="CT17" s="403"/>
      <c r="CU17" s="404"/>
      <c r="CV17" s="404"/>
      <c r="CW17" s="404"/>
      <c r="CX17" s="404"/>
      <c r="CY17" s="404"/>
      <c r="CZ17" s="404"/>
      <c r="DA17" s="405"/>
      <c r="DB17" s="403"/>
      <c r="DC17" s="404"/>
      <c r="DD17" s="404"/>
      <c r="DE17" s="404"/>
      <c r="DF17" s="404"/>
      <c r="DG17" s="404"/>
      <c r="DH17" s="404"/>
      <c r="DI17" s="405"/>
    </row>
    <row r="18" spans="1:113" ht="18.75" customHeight="1" thickBot="1" x14ac:dyDescent="0.2">
      <c r="A18" s="163"/>
      <c r="B18" s="456" t="s">
        <v>146</v>
      </c>
      <c r="C18" s="457"/>
      <c r="D18" s="457"/>
      <c r="E18" s="458"/>
      <c r="F18" s="458"/>
      <c r="G18" s="458"/>
      <c r="H18" s="458"/>
      <c r="I18" s="458"/>
      <c r="J18" s="458"/>
      <c r="K18" s="458"/>
      <c r="L18" s="459">
        <v>105.62</v>
      </c>
      <c r="M18" s="459"/>
      <c r="N18" s="459"/>
      <c r="O18" s="459"/>
      <c r="P18" s="459"/>
      <c r="Q18" s="459"/>
      <c r="R18" s="460"/>
      <c r="S18" s="460"/>
      <c r="T18" s="460"/>
      <c r="U18" s="460"/>
      <c r="V18" s="461"/>
      <c r="W18" s="477"/>
      <c r="X18" s="478"/>
      <c r="Y18" s="478"/>
      <c r="Z18" s="478"/>
      <c r="AA18" s="478"/>
      <c r="AB18" s="502"/>
      <c r="AC18" s="376">
        <v>56.3</v>
      </c>
      <c r="AD18" s="377"/>
      <c r="AE18" s="377"/>
      <c r="AF18" s="377"/>
      <c r="AG18" s="462"/>
      <c r="AH18" s="376">
        <v>55.1</v>
      </c>
      <c r="AI18" s="377"/>
      <c r="AJ18" s="377"/>
      <c r="AK18" s="377"/>
      <c r="AL18" s="378"/>
      <c r="AM18" s="463"/>
      <c r="AN18" s="363"/>
      <c r="AO18" s="363"/>
      <c r="AP18" s="363"/>
      <c r="AQ18" s="363"/>
      <c r="AR18" s="363"/>
      <c r="AS18" s="363"/>
      <c r="AT18" s="364"/>
      <c r="AU18" s="464"/>
      <c r="AV18" s="465"/>
      <c r="AW18" s="465"/>
      <c r="AX18" s="465"/>
      <c r="AY18" s="420" t="s">
        <v>147</v>
      </c>
      <c r="AZ18" s="421"/>
      <c r="BA18" s="421"/>
      <c r="BB18" s="421"/>
      <c r="BC18" s="421"/>
      <c r="BD18" s="421"/>
      <c r="BE18" s="421"/>
      <c r="BF18" s="421"/>
      <c r="BG18" s="421"/>
      <c r="BH18" s="421"/>
      <c r="BI18" s="421"/>
      <c r="BJ18" s="421"/>
      <c r="BK18" s="421"/>
      <c r="BL18" s="421"/>
      <c r="BM18" s="422"/>
      <c r="BN18" s="406">
        <v>2027701</v>
      </c>
      <c r="BO18" s="407"/>
      <c r="BP18" s="407"/>
      <c r="BQ18" s="407"/>
      <c r="BR18" s="407"/>
      <c r="BS18" s="407"/>
      <c r="BT18" s="407"/>
      <c r="BU18" s="408"/>
      <c r="BV18" s="406">
        <v>1990823</v>
      </c>
      <c r="BW18" s="407"/>
      <c r="BX18" s="407"/>
      <c r="BY18" s="407"/>
      <c r="BZ18" s="407"/>
      <c r="CA18" s="407"/>
      <c r="CB18" s="407"/>
      <c r="CC18" s="408"/>
      <c r="CD18" s="172"/>
      <c r="CE18" s="438"/>
      <c r="CF18" s="438"/>
      <c r="CG18" s="438"/>
      <c r="CH18" s="438"/>
      <c r="CI18" s="438"/>
      <c r="CJ18" s="438"/>
      <c r="CK18" s="438"/>
      <c r="CL18" s="438"/>
      <c r="CM18" s="438"/>
      <c r="CN18" s="438"/>
      <c r="CO18" s="438"/>
      <c r="CP18" s="438"/>
      <c r="CQ18" s="438"/>
      <c r="CR18" s="438"/>
      <c r="CS18" s="439"/>
      <c r="CT18" s="403"/>
      <c r="CU18" s="404"/>
      <c r="CV18" s="404"/>
      <c r="CW18" s="404"/>
      <c r="CX18" s="404"/>
      <c r="CY18" s="404"/>
      <c r="CZ18" s="404"/>
      <c r="DA18" s="405"/>
      <c r="DB18" s="403"/>
      <c r="DC18" s="404"/>
      <c r="DD18" s="404"/>
      <c r="DE18" s="404"/>
      <c r="DF18" s="404"/>
      <c r="DG18" s="404"/>
      <c r="DH18" s="404"/>
      <c r="DI18" s="405"/>
    </row>
    <row r="19" spans="1:113" ht="18.75" customHeight="1" thickBot="1" x14ac:dyDescent="0.2">
      <c r="A19" s="163"/>
      <c r="B19" s="456" t="s">
        <v>148</v>
      </c>
      <c r="C19" s="457"/>
      <c r="D19" s="457"/>
      <c r="E19" s="458"/>
      <c r="F19" s="458"/>
      <c r="G19" s="458"/>
      <c r="H19" s="458"/>
      <c r="I19" s="458"/>
      <c r="J19" s="458"/>
      <c r="K19" s="458"/>
      <c r="L19" s="466">
        <v>23</v>
      </c>
      <c r="M19" s="466"/>
      <c r="N19" s="466"/>
      <c r="O19" s="466"/>
      <c r="P19" s="466"/>
      <c r="Q19" s="466"/>
      <c r="R19" s="467"/>
      <c r="S19" s="467"/>
      <c r="T19" s="467"/>
      <c r="U19" s="467"/>
      <c r="V19" s="468"/>
      <c r="W19" s="475"/>
      <c r="X19" s="476"/>
      <c r="Y19" s="476"/>
      <c r="Z19" s="476"/>
      <c r="AA19" s="476"/>
      <c r="AB19" s="476"/>
      <c r="AC19" s="479"/>
      <c r="AD19" s="479"/>
      <c r="AE19" s="479"/>
      <c r="AF19" s="479"/>
      <c r="AG19" s="479"/>
      <c r="AH19" s="479"/>
      <c r="AI19" s="479"/>
      <c r="AJ19" s="479"/>
      <c r="AK19" s="479"/>
      <c r="AL19" s="498"/>
      <c r="AM19" s="463"/>
      <c r="AN19" s="363"/>
      <c r="AO19" s="363"/>
      <c r="AP19" s="363"/>
      <c r="AQ19" s="363"/>
      <c r="AR19" s="363"/>
      <c r="AS19" s="363"/>
      <c r="AT19" s="364"/>
      <c r="AU19" s="464"/>
      <c r="AV19" s="465"/>
      <c r="AW19" s="465"/>
      <c r="AX19" s="465"/>
      <c r="AY19" s="420" t="s">
        <v>149</v>
      </c>
      <c r="AZ19" s="421"/>
      <c r="BA19" s="421"/>
      <c r="BB19" s="421"/>
      <c r="BC19" s="421"/>
      <c r="BD19" s="421"/>
      <c r="BE19" s="421"/>
      <c r="BF19" s="421"/>
      <c r="BG19" s="421"/>
      <c r="BH19" s="421"/>
      <c r="BI19" s="421"/>
      <c r="BJ19" s="421"/>
      <c r="BK19" s="421"/>
      <c r="BL19" s="421"/>
      <c r="BM19" s="422"/>
      <c r="BN19" s="406">
        <v>3113078</v>
      </c>
      <c r="BO19" s="407"/>
      <c r="BP19" s="407"/>
      <c r="BQ19" s="407"/>
      <c r="BR19" s="407"/>
      <c r="BS19" s="407"/>
      <c r="BT19" s="407"/>
      <c r="BU19" s="408"/>
      <c r="BV19" s="406">
        <v>3004292</v>
      </c>
      <c r="BW19" s="407"/>
      <c r="BX19" s="407"/>
      <c r="BY19" s="407"/>
      <c r="BZ19" s="407"/>
      <c r="CA19" s="407"/>
      <c r="CB19" s="407"/>
      <c r="CC19" s="408"/>
      <c r="CD19" s="172"/>
      <c r="CE19" s="438"/>
      <c r="CF19" s="438"/>
      <c r="CG19" s="438"/>
      <c r="CH19" s="438"/>
      <c r="CI19" s="438"/>
      <c r="CJ19" s="438"/>
      <c r="CK19" s="438"/>
      <c r="CL19" s="438"/>
      <c r="CM19" s="438"/>
      <c r="CN19" s="438"/>
      <c r="CO19" s="438"/>
      <c r="CP19" s="438"/>
      <c r="CQ19" s="438"/>
      <c r="CR19" s="438"/>
      <c r="CS19" s="439"/>
      <c r="CT19" s="403"/>
      <c r="CU19" s="404"/>
      <c r="CV19" s="404"/>
      <c r="CW19" s="404"/>
      <c r="CX19" s="404"/>
      <c r="CY19" s="404"/>
      <c r="CZ19" s="404"/>
      <c r="DA19" s="405"/>
      <c r="DB19" s="403"/>
      <c r="DC19" s="404"/>
      <c r="DD19" s="404"/>
      <c r="DE19" s="404"/>
      <c r="DF19" s="404"/>
      <c r="DG19" s="404"/>
      <c r="DH19" s="404"/>
      <c r="DI19" s="405"/>
    </row>
    <row r="20" spans="1:113" ht="18.75" customHeight="1" thickBot="1" x14ac:dyDescent="0.2">
      <c r="A20" s="163"/>
      <c r="B20" s="456" t="s">
        <v>150</v>
      </c>
      <c r="C20" s="457"/>
      <c r="D20" s="457"/>
      <c r="E20" s="458"/>
      <c r="F20" s="458"/>
      <c r="G20" s="458"/>
      <c r="H20" s="458"/>
      <c r="I20" s="458"/>
      <c r="J20" s="458"/>
      <c r="K20" s="458"/>
      <c r="L20" s="466">
        <v>1199</v>
      </c>
      <c r="M20" s="466"/>
      <c r="N20" s="466"/>
      <c r="O20" s="466"/>
      <c r="P20" s="466"/>
      <c r="Q20" s="466"/>
      <c r="R20" s="467"/>
      <c r="S20" s="467"/>
      <c r="T20" s="467"/>
      <c r="U20" s="467"/>
      <c r="V20" s="468"/>
      <c r="W20" s="477"/>
      <c r="X20" s="478"/>
      <c r="Y20" s="478"/>
      <c r="Z20" s="478"/>
      <c r="AA20" s="478"/>
      <c r="AB20" s="478"/>
      <c r="AC20" s="469"/>
      <c r="AD20" s="469"/>
      <c r="AE20" s="469"/>
      <c r="AF20" s="469"/>
      <c r="AG20" s="469"/>
      <c r="AH20" s="469"/>
      <c r="AI20" s="469"/>
      <c r="AJ20" s="469"/>
      <c r="AK20" s="469"/>
      <c r="AL20" s="470"/>
      <c r="AM20" s="471"/>
      <c r="AN20" s="368"/>
      <c r="AO20" s="368"/>
      <c r="AP20" s="368"/>
      <c r="AQ20" s="368"/>
      <c r="AR20" s="368"/>
      <c r="AS20" s="368"/>
      <c r="AT20" s="369"/>
      <c r="AU20" s="472"/>
      <c r="AV20" s="473"/>
      <c r="AW20" s="473"/>
      <c r="AX20" s="474"/>
      <c r="AY20" s="420"/>
      <c r="AZ20" s="421"/>
      <c r="BA20" s="421"/>
      <c r="BB20" s="421"/>
      <c r="BC20" s="421"/>
      <c r="BD20" s="421"/>
      <c r="BE20" s="421"/>
      <c r="BF20" s="421"/>
      <c r="BG20" s="421"/>
      <c r="BH20" s="421"/>
      <c r="BI20" s="421"/>
      <c r="BJ20" s="421"/>
      <c r="BK20" s="421"/>
      <c r="BL20" s="421"/>
      <c r="BM20" s="422"/>
      <c r="BN20" s="406"/>
      <c r="BO20" s="407"/>
      <c r="BP20" s="407"/>
      <c r="BQ20" s="407"/>
      <c r="BR20" s="407"/>
      <c r="BS20" s="407"/>
      <c r="BT20" s="407"/>
      <c r="BU20" s="408"/>
      <c r="BV20" s="406"/>
      <c r="BW20" s="407"/>
      <c r="BX20" s="407"/>
      <c r="BY20" s="407"/>
      <c r="BZ20" s="407"/>
      <c r="CA20" s="407"/>
      <c r="CB20" s="407"/>
      <c r="CC20" s="408"/>
      <c r="CD20" s="172"/>
      <c r="CE20" s="438"/>
      <c r="CF20" s="438"/>
      <c r="CG20" s="438"/>
      <c r="CH20" s="438"/>
      <c r="CI20" s="438"/>
      <c r="CJ20" s="438"/>
      <c r="CK20" s="438"/>
      <c r="CL20" s="438"/>
      <c r="CM20" s="438"/>
      <c r="CN20" s="438"/>
      <c r="CO20" s="438"/>
      <c r="CP20" s="438"/>
      <c r="CQ20" s="438"/>
      <c r="CR20" s="438"/>
      <c r="CS20" s="439"/>
      <c r="CT20" s="403"/>
      <c r="CU20" s="404"/>
      <c r="CV20" s="404"/>
      <c r="CW20" s="404"/>
      <c r="CX20" s="404"/>
      <c r="CY20" s="404"/>
      <c r="CZ20" s="404"/>
      <c r="DA20" s="405"/>
      <c r="DB20" s="403"/>
      <c r="DC20" s="404"/>
      <c r="DD20" s="404"/>
      <c r="DE20" s="404"/>
      <c r="DF20" s="404"/>
      <c r="DG20" s="404"/>
      <c r="DH20" s="404"/>
      <c r="DI20" s="405"/>
    </row>
    <row r="21" spans="1:113" ht="18.75" customHeight="1" thickBot="1" x14ac:dyDescent="0.2">
      <c r="A21" s="163"/>
      <c r="B21" s="453" t="s">
        <v>151</v>
      </c>
      <c r="C21" s="454"/>
      <c r="D21" s="454"/>
      <c r="E21" s="454"/>
      <c r="F21" s="454"/>
      <c r="G21" s="454"/>
      <c r="H21" s="454"/>
      <c r="I21" s="454"/>
      <c r="J21" s="454"/>
      <c r="K21" s="454"/>
      <c r="L21" s="454"/>
      <c r="M21" s="454"/>
      <c r="N21" s="454"/>
      <c r="O21" s="454"/>
      <c r="P21" s="454"/>
      <c r="Q21" s="454"/>
      <c r="R21" s="454"/>
      <c r="S21" s="454"/>
      <c r="T21" s="454"/>
      <c r="U21" s="454"/>
      <c r="V21" s="454"/>
      <c r="W21" s="454"/>
      <c r="X21" s="454"/>
      <c r="Y21" s="454"/>
      <c r="Z21" s="454"/>
      <c r="AA21" s="454"/>
      <c r="AB21" s="454"/>
      <c r="AC21" s="454"/>
      <c r="AD21" s="454"/>
      <c r="AE21" s="454"/>
      <c r="AF21" s="454"/>
      <c r="AG21" s="454"/>
      <c r="AH21" s="454"/>
      <c r="AI21" s="454"/>
      <c r="AJ21" s="454"/>
      <c r="AK21" s="454"/>
      <c r="AL21" s="454"/>
      <c r="AM21" s="454"/>
      <c r="AN21" s="454"/>
      <c r="AO21" s="454"/>
      <c r="AP21" s="454"/>
      <c r="AQ21" s="454"/>
      <c r="AR21" s="454"/>
      <c r="AS21" s="454"/>
      <c r="AT21" s="454"/>
      <c r="AU21" s="454"/>
      <c r="AV21" s="454"/>
      <c r="AW21" s="454"/>
      <c r="AX21" s="455"/>
      <c r="AY21" s="379"/>
      <c r="AZ21" s="380"/>
      <c r="BA21" s="380"/>
      <c r="BB21" s="380"/>
      <c r="BC21" s="380"/>
      <c r="BD21" s="380"/>
      <c r="BE21" s="380"/>
      <c r="BF21" s="380"/>
      <c r="BG21" s="380"/>
      <c r="BH21" s="380"/>
      <c r="BI21" s="380"/>
      <c r="BJ21" s="380"/>
      <c r="BK21" s="380"/>
      <c r="BL21" s="380"/>
      <c r="BM21" s="381"/>
      <c r="BN21" s="440"/>
      <c r="BO21" s="441"/>
      <c r="BP21" s="441"/>
      <c r="BQ21" s="441"/>
      <c r="BR21" s="441"/>
      <c r="BS21" s="441"/>
      <c r="BT21" s="441"/>
      <c r="BU21" s="442"/>
      <c r="BV21" s="440"/>
      <c r="BW21" s="441"/>
      <c r="BX21" s="441"/>
      <c r="BY21" s="441"/>
      <c r="BZ21" s="441"/>
      <c r="CA21" s="441"/>
      <c r="CB21" s="441"/>
      <c r="CC21" s="442"/>
      <c r="CD21" s="172"/>
      <c r="CE21" s="438"/>
      <c r="CF21" s="438"/>
      <c r="CG21" s="438"/>
      <c r="CH21" s="438"/>
      <c r="CI21" s="438"/>
      <c r="CJ21" s="438"/>
      <c r="CK21" s="438"/>
      <c r="CL21" s="438"/>
      <c r="CM21" s="438"/>
      <c r="CN21" s="438"/>
      <c r="CO21" s="438"/>
      <c r="CP21" s="438"/>
      <c r="CQ21" s="438"/>
      <c r="CR21" s="438"/>
      <c r="CS21" s="439"/>
      <c r="CT21" s="403"/>
      <c r="CU21" s="404"/>
      <c r="CV21" s="404"/>
      <c r="CW21" s="404"/>
      <c r="CX21" s="404"/>
      <c r="CY21" s="404"/>
      <c r="CZ21" s="404"/>
      <c r="DA21" s="405"/>
      <c r="DB21" s="403"/>
      <c r="DC21" s="404"/>
      <c r="DD21" s="404"/>
      <c r="DE21" s="404"/>
      <c r="DF21" s="404"/>
      <c r="DG21" s="404"/>
      <c r="DH21" s="404"/>
      <c r="DI21" s="405"/>
    </row>
    <row r="22" spans="1:113" ht="18.75" customHeight="1" x14ac:dyDescent="0.15">
      <c r="A22" s="163"/>
      <c r="B22" s="382" t="s">
        <v>152</v>
      </c>
      <c r="C22" s="383"/>
      <c r="D22" s="384"/>
      <c r="E22" s="391" t="s">
        <v>1</v>
      </c>
      <c r="F22" s="392"/>
      <c r="G22" s="392"/>
      <c r="H22" s="392"/>
      <c r="I22" s="392"/>
      <c r="J22" s="392"/>
      <c r="K22" s="393"/>
      <c r="L22" s="391" t="s">
        <v>153</v>
      </c>
      <c r="M22" s="392"/>
      <c r="N22" s="392"/>
      <c r="O22" s="392"/>
      <c r="P22" s="393"/>
      <c r="Q22" s="397" t="s">
        <v>154</v>
      </c>
      <c r="R22" s="398"/>
      <c r="S22" s="398"/>
      <c r="T22" s="398"/>
      <c r="U22" s="398"/>
      <c r="V22" s="399"/>
      <c r="W22" s="448" t="s">
        <v>155</v>
      </c>
      <c r="X22" s="383"/>
      <c r="Y22" s="384"/>
      <c r="Z22" s="391" t="s">
        <v>1</v>
      </c>
      <c r="AA22" s="392"/>
      <c r="AB22" s="392"/>
      <c r="AC22" s="392"/>
      <c r="AD22" s="392"/>
      <c r="AE22" s="392"/>
      <c r="AF22" s="392"/>
      <c r="AG22" s="393"/>
      <c r="AH22" s="409" t="s">
        <v>156</v>
      </c>
      <c r="AI22" s="392"/>
      <c r="AJ22" s="392"/>
      <c r="AK22" s="392"/>
      <c r="AL22" s="393"/>
      <c r="AM22" s="409" t="s">
        <v>157</v>
      </c>
      <c r="AN22" s="410"/>
      <c r="AO22" s="410"/>
      <c r="AP22" s="410"/>
      <c r="AQ22" s="410"/>
      <c r="AR22" s="411"/>
      <c r="AS22" s="397" t="s">
        <v>154</v>
      </c>
      <c r="AT22" s="398"/>
      <c r="AU22" s="398"/>
      <c r="AV22" s="398"/>
      <c r="AW22" s="398"/>
      <c r="AX22" s="415"/>
      <c r="AY22" s="432" t="s">
        <v>158</v>
      </c>
      <c r="AZ22" s="433"/>
      <c r="BA22" s="433"/>
      <c r="BB22" s="433"/>
      <c r="BC22" s="433"/>
      <c r="BD22" s="433"/>
      <c r="BE22" s="433"/>
      <c r="BF22" s="433"/>
      <c r="BG22" s="433"/>
      <c r="BH22" s="433"/>
      <c r="BI22" s="433"/>
      <c r="BJ22" s="433"/>
      <c r="BK22" s="433"/>
      <c r="BL22" s="433"/>
      <c r="BM22" s="434"/>
      <c r="BN22" s="435">
        <v>5746648</v>
      </c>
      <c r="BO22" s="436"/>
      <c r="BP22" s="436"/>
      <c r="BQ22" s="436"/>
      <c r="BR22" s="436"/>
      <c r="BS22" s="436"/>
      <c r="BT22" s="436"/>
      <c r="BU22" s="437"/>
      <c r="BV22" s="435">
        <v>5817209</v>
      </c>
      <c r="BW22" s="436"/>
      <c r="BX22" s="436"/>
      <c r="BY22" s="436"/>
      <c r="BZ22" s="436"/>
      <c r="CA22" s="436"/>
      <c r="CB22" s="436"/>
      <c r="CC22" s="437"/>
      <c r="CD22" s="172"/>
      <c r="CE22" s="438"/>
      <c r="CF22" s="438"/>
      <c r="CG22" s="438"/>
      <c r="CH22" s="438"/>
      <c r="CI22" s="438"/>
      <c r="CJ22" s="438"/>
      <c r="CK22" s="438"/>
      <c r="CL22" s="438"/>
      <c r="CM22" s="438"/>
      <c r="CN22" s="438"/>
      <c r="CO22" s="438"/>
      <c r="CP22" s="438"/>
      <c r="CQ22" s="438"/>
      <c r="CR22" s="438"/>
      <c r="CS22" s="439"/>
      <c r="CT22" s="403"/>
      <c r="CU22" s="404"/>
      <c r="CV22" s="404"/>
      <c r="CW22" s="404"/>
      <c r="CX22" s="404"/>
      <c r="CY22" s="404"/>
      <c r="CZ22" s="404"/>
      <c r="DA22" s="405"/>
      <c r="DB22" s="403"/>
      <c r="DC22" s="404"/>
      <c r="DD22" s="404"/>
      <c r="DE22" s="404"/>
      <c r="DF22" s="404"/>
      <c r="DG22" s="404"/>
      <c r="DH22" s="404"/>
      <c r="DI22" s="405"/>
    </row>
    <row r="23" spans="1:113" ht="18.75" customHeight="1" x14ac:dyDescent="0.15">
      <c r="A23" s="163"/>
      <c r="B23" s="385"/>
      <c r="C23" s="386"/>
      <c r="D23" s="387"/>
      <c r="E23" s="394"/>
      <c r="F23" s="395"/>
      <c r="G23" s="395"/>
      <c r="H23" s="395"/>
      <c r="I23" s="395"/>
      <c r="J23" s="395"/>
      <c r="K23" s="396"/>
      <c r="L23" s="394"/>
      <c r="M23" s="395"/>
      <c r="N23" s="395"/>
      <c r="O23" s="395"/>
      <c r="P23" s="396"/>
      <c r="Q23" s="400"/>
      <c r="R23" s="401"/>
      <c r="S23" s="401"/>
      <c r="T23" s="401"/>
      <c r="U23" s="401"/>
      <c r="V23" s="402"/>
      <c r="W23" s="449"/>
      <c r="X23" s="386"/>
      <c r="Y23" s="387"/>
      <c r="Z23" s="394"/>
      <c r="AA23" s="395"/>
      <c r="AB23" s="395"/>
      <c r="AC23" s="395"/>
      <c r="AD23" s="395"/>
      <c r="AE23" s="395"/>
      <c r="AF23" s="395"/>
      <c r="AG23" s="396"/>
      <c r="AH23" s="394"/>
      <c r="AI23" s="395"/>
      <c r="AJ23" s="395"/>
      <c r="AK23" s="395"/>
      <c r="AL23" s="396"/>
      <c r="AM23" s="412"/>
      <c r="AN23" s="413"/>
      <c r="AO23" s="413"/>
      <c r="AP23" s="413"/>
      <c r="AQ23" s="413"/>
      <c r="AR23" s="414"/>
      <c r="AS23" s="400"/>
      <c r="AT23" s="401"/>
      <c r="AU23" s="401"/>
      <c r="AV23" s="401"/>
      <c r="AW23" s="401"/>
      <c r="AX23" s="416"/>
      <c r="AY23" s="420" t="s">
        <v>159</v>
      </c>
      <c r="AZ23" s="421"/>
      <c r="BA23" s="421"/>
      <c r="BB23" s="421"/>
      <c r="BC23" s="421"/>
      <c r="BD23" s="421"/>
      <c r="BE23" s="421"/>
      <c r="BF23" s="421"/>
      <c r="BG23" s="421"/>
      <c r="BH23" s="421"/>
      <c r="BI23" s="421"/>
      <c r="BJ23" s="421"/>
      <c r="BK23" s="421"/>
      <c r="BL23" s="421"/>
      <c r="BM23" s="422"/>
      <c r="BN23" s="406">
        <v>5603025</v>
      </c>
      <c r="BO23" s="407"/>
      <c r="BP23" s="407"/>
      <c r="BQ23" s="407"/>
      <c r="BR23" s="407"/>
      <c r="BS23" s="407"/>
      <c r="BT23" s="407"/>
      <c r="BU23" s="408"/>
      <c r="BV23" s="406">
        <v>5683945</v>
      </c>
      <c r="BW23" s="407"/>
      <c r="BX23" s="407"/>
      <c r="BY23" s="407"/>
      <c r="BZ23" s="407"/>
      <c r="CA23" s="407"/>
      <c r="CB23" s="407"/>
      <c r="CC23" s="408"/>
      <c r="CD23" s="172"/>
      <c r="CE23" s="438"/>
      <c r="CF23" s="438"/>
      <c r="CG23" s="438"/>
      <c r="CH23" s="438"/>
      <c r="CI23" s="438"/>
      <c r="CJ23" s="438"/>
      <c r="CK23" s="438"/>
      <c r="CL23" s="438"/>
      <c r="CM23" s="438"/>
      <c r="CN23" s="438"/>
      <c r="CO23" s="438"/>
      <c r="CP23" s="438"/>
      <c r="CQ23" s="438"/>
      <c r="CR23" s="438"/>
      <c r="CS23" s="439"/>
      <c r="CT23" s="403"/>
      <c r="CU23" s="404"/>
      <c r="CV23" s="404"/>
      <c r="CW23" s="404"/>
      <c r="CX23" s="404"/>
      <c r="CY23" s="404"/>
      <c r="CZ23" s="404"/>
      <c r="DA23" s="405"/>
      <c r="DB23" s="403"/>
      <c r="DC23" s="404"/>
      <c r="DD23" s="404"/>
      <c r="DE23" s="404"/>
      <c r="DF23" s="404"/>
      <c r="DG23" s="404"/>
      <c r="DH23" s="404"/>
      <c r="DI23" s="405"/>
    </row>
    <row r="24" spans="1:113" ht="18.75" customHeight="1" thickBot="1" x14ac:dyDescent="0.2">
      <c r="A24" s="163"/>
      <c r="B24" s="385"/>
      <c r="C24" s="386"/>
      <c r="D24" s="387"/>
      <c r="E24" s="362" t="s">
        <v>160</v>
      </c>
      <c r="F24" s="363"/>
      <c r="G24" s="363"/>
      <c r="H24" s="363"/>
      <c r="I24" s="363"/>
      <c r="J24" s="363"/>
      <c r="K24" s="364"/>
      <c r="L24" s="359">
        <v>1</v>
      </c>
      <c r="M24" s="360"/>
      <c r="N24" s="360"/>
      <c r="O24" s="360"/>
      <c r="P24" s="361"/>
      <c r="Q24" s="359">
        <v>7000</v>
      </c>
      <c r="R24" s="360"/>
      <c r="S24" s="360"/>
      <c r="T24" s="360"/>
      <c r="U24" s="360"/>
      <c r="V24" s="361"/>
      <c r="W24" s="449"/>
      <c r="X24" s="386"/>
      <c r="Y24" s="387"/>
      <c r="Z24" s="362" t="s">
        <v>161</v>
      </c>
      <c r="AA24" s="363"/>
      <c r="AB24" s="363"/>
      <c r="AC24" s="363"/>
      <c r="AD24" s="363"/>
      <c r="AE24" s="363"/>
      <c r="AF24" s="363"/>
      <c r="AG24" s="364"/>
      <c r="AH24" s="359">
        <v>57</v>
      </c>
      <c r="AI24" s="360"/>
      <c r="AJ24" s="360"/>
      <c r="AK24" s="360"/>
      <c r="AL24" s="361"/>
      <c r="AM24" s="359">
        <v>165870</v>
      </c>
      <c r="AN24" s="360"/>
      <c r="AO24" s="360"/>
      <c r="AP24" s="360"/>
      <c r="AQ24" s="360"/>
      <c r="AR24" s="361"/>
      <c r="AS24" s="359">
        <v>2910</v>
      </c>
      <c r="AT24" s="360"/>
      <c r="AU24" s="360"/>
      <c r="AV24" s="360"/>
      <c r="AW24" s="360"/>
      <c r="AX24" s="419"/>
      <c r="AY24" s="379" t="s">
        <v>162</v>
      </c>
      <c r="AZ24" s="380"/>
      <c r="BA24" s="380"/>
      <c r="BB24" s="380"/>
      <c r="BC24" s="380"/>
      <c r="BD24" s="380"/>
      <c r="BE24" s="380"/>
      <c r="BF24" s="380"/>
      <c r="BG24" s="380"/>
      <c r="BH24" s="380"/>
      <c r="BI24" s="380"/>
      <c r="BJ24" s="380"/>
      <c r="BK24" s="380"/>
      <c r="BL24" s="380"/>
      <c r="BM24" s="381"/>
      <c r="BN24" s="406">
        <v>4853746</v>
      </c>
      <c r="BO24" s="407"/>
      <c r="BP24" s="407"/>
      <c r="BQ24" s="407"/>
      <c r="BR24" s="407"/>
      <c r="BS24" s="407"/>
      <c r="BT24" s="407"/>
      <c r="BU24" s="408"/>
      <c r="BV24" s="406">
        <v>4820903</v>
      </c>
      <c r="BW24" s="407"/>
      <c r="BX24" s="407"/>
      <c r="BY24" s="407"/>
      <c r="BZ24" s="407"/>
      <c r="CA24" s="407"/>
      <c r="CB24" s="407"/>
      <c r="CC24" s="408"/>
      <c r="CD24" s="172"/>
      <c r="CE24" s="438"/>
      <c r="CF24" s="438"/>
      <c r="CG24" s="438"/>
      <c r="CH24" s="438"/>
      <c r="CI24" s="438"/>
      <c r="CJ24" s="438"/>
      <c r="CK24" s="438"/>
      <c r="CL24" s="438"/>
      <c r="CM24" s="438"/>
      <c r="CN24" s="438"/>
      <c r="CO24" s="438"/>
      <c r="CP24" s="438"/>
      <c r="CQ24" s="438"/>
      <c r="CR24" s="438"/>
      <c r="CS24" s="439"/>
      <c r="CT24" s="403"/>
      <c r="CU24" s="404"/>
      <c r="CV24" s="404"/>
      <c r="CW24" s="404"/>
      <c r="CX24" s="404"/>
      <c r="CY24" s="404"/>
      <c r="CZ24" s="404"/>
      <c r="DA24" s="405"/>
      <c r="DB24" s="403"/>
      <c r="DC24" s="404"/>
      <c r="DD24" s="404"/>
      <c r="DE24" s="404"/>
      <c r="DF24" s="404"/>
      <c r="DG24" s="404"/>
      <c r="DH24" s="404"/>
      <c r="DI24" s="405"/>
    </row>
    <row r="25" spans="1:113" ht="18.75" customHeight="1" x14ac:dyDescent="0.15">
      <c r="A25" s="163"/>
      <c r="B25" s="385"/>
      <c r="C25" s="386"/>
      <c r="D25" s="387"/>
      <c r="E25" s="362" t="s">
        <v>163</v>
      </c>
      <c r="F25" s="363"/>
      <c r="G25" s="363"/>
      <c r="H25" s="363"/>
      <c r="I25" s="363"/>
      <c r="J25" s="363"/>
      <c r="K25" s="364"/>
      <c r="L25" s="359">
        <v>1</v>
      </c>
      <c r="M25" s="360"/>
      <c r="N25" s="360"/>
      <c r="O25" s="360"/>
      <c r="P25" s="361"/>
      <c r="Q25" s="359">
        <v>5960</v>
      </c>
      <c r="R25" s="360"/>
      <c r="S25" s="360"/>
      <c r="T25" s="360"/>
      <c r="U25" s="360"/>
      <c r="V25" s="361"/>
      <c r="W25" s="449"/>
      <c r="X25" s="386"/>
      <c r="Y25" s="387"/>
      <c r="Z25" s="362" t="s">
        <v>164</v>
      </c>
      <c r="AA25" s="363"/>
      <c r="AB25" s="363"/>
      <c r="AC25" s="363"/>
      <c r="AD25" s="363"/>
      <c r="AE25" s="363"/>
      <c r="AF25" s="363"/>
      <c r="AG25" s="364"/>
      <c r="AH25" s="359" t="s">
        <v>122</v>
      </c>
      <c r="AI25" s="360"/>
      <c r="AJ25" s="360"/>
      <c r="AK25" s="360"/>
      <c r="AL25" s="361"/>
      <c r="AM25" s="359" t="s">
        <v>122</v>
      </c>
      <c r="AN25" s="360"/>
      <c r="AO25" s="360"/>
      <c r="AP25" s="360"/>
      <c r="AQ25" s="360"/>
      <c r="AR25" s="361"/>
      <c r="AS25" s="359" t="s">
        <v>122</v>
      </c>
      <c r="AT25" s="360"/>
      <c r="AU25" s="360"/>
      <c r="AV25" s="360"/>
      <c r="AW25" s="360"/>
      <c r="AX25" s="419"/>
      <c r="AY25" s="432" t="s">
        <v>165</v>
      </c>
      <c r="AZ25" s="433"/>
      <c r="BA25" s="433"/>
      <c r="BB25" s="433"/>
      <c r="BC25" s="433"/>
      <c r="BD25" s="433"/>
      <c r="BE25" s="433"/>
      <c r="BF25" s="433"/>
      <c r="BG25" s="433"/>
      <c r="BH25" s="433"/>
      <c r="BI25" s="433"/>
      <c r="BJ25" s="433"/>
      <c r="BK25" s="433"/>
      <c r="BL25" s="433"/>
      <c r="BM25" s="434"/>
      <c r="BN25" s="435">
        <v>3097</v>
      </c>
      <c r="BO25" s="436"/>
      <c r="BP25" s="436"/>
      <c r="BQ25" s="436"/>
      <c r="BR25" s="436"/>
      <c r="BS25" s="436"/>
      <c r="BT25" s="436"/>
      <c r="BU25" s="437"/>
      <c r="BV25" s="435">
        <v>13172</v>
      </c>
      <c r="BW25" s="436"/>
      <c r="BX25" s="436"/>
      <c r="BY25" s="436"/>
      <c r="BZ25" s="436"/>
      <c r="CA25" s="436"/>
      <c r="CB25" s="436"/>
      <c r="CC25" s="437"/>
      <c r="CD25" s="172"/>
      <c r="CE25" s="438"/>
      <c r="CF25" s="438"/>
      <c r="CG25" s="438"/>
      <c r="CH25" s="438"/>
      <c r="CI25" s="438"/>
      <c r="CJ25" s="438"/>
      <c r="CK25" s="438"/>
      <c r="CL25" s="438"/>
      <c r="CM25" s="438"/>
      <c r="CN25" s="438"/>
      <c r="CO25" s="438"/>
      <c r="CP25" s="438"/>
      <c r="CQ25" s="438"/>
      <c r="CR25" s="438"/>
      <c r="CS25" s="439"/>
      <c r="CT25" s="403"/>
      <c r="CU25" s="404"/>
      <c r="CV25" s="404"/>
      <c r="CW25" s="404"/>
      <c r="CX25" s="404"/>
      <c r="CY25" s="404"/>
      <c r="CZ25" s="404"/>
      <c r="DA25" s="405"/>
      <c r="DB25" s="403"/>
      <c r="DC25" s="404"/>
      <c r="DD25" s="404"/>
      <c r="DE25" s="404"/>
      <c r="DF25" s="404"/>
      <c r="DG25" s="404"/>
      <c r="DH25" s="404"/>
      <c r="DI25" s="405"/>
    </row>
    <row r="26" spans="1:113" ht="18.75" customHeight="1" x14ac:dyDescent="0.15">
      <c r="A26" s="163"/>
      <c r="B26" s="385"/>
      <c r="C26" s="386"/>
      <c r="D26" s="387"/>
      <c r="E26" s="362" t="s">
        <v>166</v>
      </c>
      <c r="F26" s="363"/>
      <c r="G26" s="363"/>
      <c r="H26" s="363"/>
      <c r="I26" s="363"/>
      <c r="J26" s="363"/>
      <c r="K26" s="364"/>
      <c r="L26" s="359">
        <v>1</v>
      </c>
      <c r="M26" s="360"/>
      <c r="N26" s="360"/>
      <c r="O26" s="360"/>
      <c r="P26" s="361"/>
      <c r="Q26" s="359">
        <v>5580</v>
      </c>
      <c r="R26" s="360"/>
      <c r="S26" s="360"/>
      <c r="T26" s="360"/>
      <c r="U26" s="360"/>
      <c r="V26" s="361"/>
      <c r="W26" s="449"/>
      <c r="X26" s="386"/>
      <c r="Y26" s="387"/>
      <c r="Z26" s="362" t="s">
        <v>167</v>
      </c>
      <c r="AA26" s="417"/>
      <c r="AB26" s="417"/>
      <c r="AC26" s="417"/>
      <c r="AD26" s="417"/>
      <c r="AE26" s="417"/>
      <c r="AF26" s="417"/>
      <c r="AG26" s="418"/>
      <c r="AH26" s="359">
        <v>5</v>
      </c>
      <c r="AI26" s="360"/>
      <c r="AJ26" s="360"/>
      <c r="AK26" s="360"/>
      <c r="AL26" s="361"/>
      <c r="AM26" s="359">
        <v>17175</v>
      </c>
      <c r="AN26" s="360"/>
      <c r="AO26" s="360"/>
      <c r="AP26" s="360"/>
      <c r="AQ26" s="360"/>
      <c r="AR26" s="361"/>
      <c r="AS26" s="359">
        <v>3435</v>
      </c>
      <c r="AT26" s="360"/>
      <c r="AU26" s="360"/>
      <c r="AV26" s="360"/>
      <c r="AW26" s="360"/>
      <c r="AX26" s="419"/>
      <c r="AY26" s="446" t="s">
        <v>168</v>
      </c>
      <c r="AZ26" s="366"/>
      <c r="BA26" s="366"/>
      <c r="BB26" s="366"/>
      <c r="BC26" s="366"/>
      <c r="BD26" s="366"/>
      <c r="BE26" s="366"/>
      <c r="BF26" s="366"/>
      <c r="BG26" s="366"/>
      <c r="BH26" s="366"/>
      <c r="BI26" s="366"/>
      <c r="BJ26" s="366"/>
      <c r="BK26" s="366"/>
      <c r="BL26" s="366"/>
      <c r="BM26" s="447"/>
      <c r="BN26" s="406" t="s">
        <v>122</v>
      </c>
      <c r="BO26" s="407"/>
      <c r="BP26" s="407"/>
      <c r="BQ26" s="407"/>
      <c r="BR26" s="407"/>
      <c r="BS26" s="407"/>
      <c r="BT26" s="407"/>
      <c r="BU26" s="408"/>
      <c r="BV26" s="406" t="s">
        <v>122</v>
      </c>
      <c r="BW26" s="407"/>
      <c r="BX26" s="407"/>
      <c r="BY26" s="407"/>
      <c r="BZ26" s="407"/>
      <c r="CA26" s="407"/>
      <c r="CB26" s="407"/>
      <c r="CC26" s="408"/>
      <c r="CD26" s="172"/>
      <c r="CE26" s="438"/>
      <c r="CF26" s="438"/>
      <c r="CG26" s="438"/>
      <c r="CH26" s="438"/>
      <c r="CI26" s="438"/>
      <c r="CJ26" s="438"/>
      <c r="CK26" s="438"/>
      <c r="CL26" s="438"/>
      <c r="CM26" s="438"/>
      <c r="CN26" s="438"/>
      <c r="CO26" s="438"/>
      <c r="CP26" s="438"/>
      <c r="CQ26" s="438"/>
      <c r="CR26" s="438"/>
      <c r="CS26" s="439"/>
      <c r="CT26" s="403"/>
      <c r="CU26" s="404"/>
      <c r="CV26" s="404"/>
      <c r="CW26" s="404"/>
      <c r="CX26" s="404"/>
      <c r="CY26" s="404"/>
      <c r="CZ26" s="404"/>
      <c r="DA26" s="405"/>
      <c r="DB26" s="403"/>
      <c r="DC26" s="404"/>
      <c r="DD26" s="404"/>
      <c r="DE26" s="404"/>
      <c r="DF26" s="404"/>
      <c r="DG26" s="404"/>
      <c r="DH26" s="404"/>
      <c r="DI26" s="405"/>
    </row>
    <row r="27" spans="1:113" ht="18.75" customHeight="1" thickBot="1" x14ac:dyDescent="0.2">
      <c r="A27" s="163"/>
      <c r="B27" s="385"/>
      <c r="C27" s="386"/>
      <c r="D27" s="387"/>
      <c r="E27" s="362" t="s">
        <v>169</v>
      </c>
      <c r="F27" s="363"/>
      <c r="G27" s="363"/>
      <c r="H27" s="363"/>
      <c r="I27" s="363"/>
      <c r="J27" s="363"/>
      <c r="K27" s="364"/>
      <c r="L27" s="359">
        <v>1</v>
      </c>
      <c r="M27" s="360"/>
      <c r="N27" s="360"/>
      <c r="O27" s="360"/>
      <c r="P27" s="361"/>
      <c r="Q27" s="359">
        <v>2300</v>
      </c>
      <c r="R27" s="360"/>
      <c r="S27" s="360"/>
      <c r="T27" s="360"/>
      <c r="U27" s="360"/>
      <c r="V27" s="361"/>
      <c r="W27" s="449"/>
      <c r="X27" s="386"/>
      <c r="Y27" s="387"/>
      <c r="Z27" s="362" t="s">
        <v>170</v>
      </c>
      <c r="AA27" s="363"/>
      <c r="AB27" s="363"/>
      <c r="AC27" s="363"/>
      <c r="AD27" s="363"/>
      <c r="AE27" s="363"/>
      <c r="AF27" s="363"/>
      <c r="AG27" s="364"/>
      <c r="AH27" s="359">
        <v>1</v>
      </c>
      <c r="AI27" s="360"/>
      <c r="AJ27" s="360"/>
      <c r="AK27" s="360"/>
      <c r="AL27" s="361"/>
      <c r="AM27" s="359" t="s">
        <v>171</v>
      </c>
      <c r="AN27" s="360"/>
      <c r="AO27" s="360"/>
      <c r="AP27" s="360"/>
      <c r="AQ27" s="360"/>
      <c r="AR27" s="361"/>
      <c r="AS27" s="359" t="s">
        <v>171</v>
      </c>
      <c r="AT27" s="360"/>
      <c r="AU27" s="360"/>
      <c r="AV27" s="360"/>
      <c r="AW27" s="360"/>
      <c r="AX27" s="419"/>
      <c r="AY27" s="443" t="s">
        <v>172</v>
      </c>
      <c r="AZ27" s="444"/>
      <c r="BA27" s="444"/>
      <c r="BB27" s="444"/>
      <c r="BC27" s="444"/>
      <c r="BD27" s="444"/>
      <c r="BE27" s="444"/>
      <c r="BF27" s="444"/>
      <c r="BG27" s="444"/>
      <c r="BH27" s="444"/>
      <c r="BI27" s="444"/>
      <c r="BJ27" s="444"/>
      <c r="BK27" s="444"/>
      <c r="BL27" s="444"/>
      <c r="BM27" s="445"/>
      <c r="BN27" s="440">
        <v>52641</v>
      </c>
      <c r="BO27" s="441"/>
      <c r="BP27" s="441"/>
      <c r="BQ27" s="441"/>
      <c r="BR27" s="441"/>
      <c r="BS27" s="441"/>
      <c r="BT27" s="441"/>
      <c r="BU27" s="442"/>
      <c r="BV27" s="440">
        <v>52641</v>
      </c>
      <c r="BW27" s="441"/>
      <c r="BX27" s="441"/>
      <c r="BY27" s="441"/>
      <c r="BZ27" s="441"/>
      <c r="CA27" s="441"/>
      <c r="CB27" s="441"/>
      <c r="CC27" s="442"/>
      <c r="CD27" s="166"/>
      <c r="CE27" s="438"/>
      <c r="CF27" s="438"/>
      <c r="CG27" s="438"/>
      <c r="CH27" s="438"/>
      <c r="CI27" s="438"/>
      <c r="CJ27" s="438"/>
      <c r="CK27" s="438"/>
      <c r="CL27" s="438"/>
      <c r="CM27" s="438"/>
      <c r="CN27" s="438"/>
      <c r="CO27" s="438"/>
      <c r="CP27" s="438"/>
      <c r="CQ27" s="438"/>
      <c r="CR27" s="438"/>
      <c r="CS27" s="439"/>
      <c r="CT27" s="403"/>
      <c r="CU27" s="404"/>
      <c r="CV27" s="404"/>
      <c r="CW27" s="404"/>
      <c r="CX27" s="404"/>
      <c r="CY27" s="404"/>
      <c r="CZ27" s="404"/>
      <c r="DA27" s="405"/>
      <c r="DB27" s="403"/>
      <c r="DC27" s="404"/>
      <c r="DD27" s="404"/>
      <c r="DE27" s="404"/>
      <c r="DF27" s="404"/>
      <c r="DG27" s="404"/>
      <c r="DH27" s="404"/>
      <c r="DI27" s="405"/>
    </row>
    <row r="28" spans="1:113" ht="18.75" customHeight="1" x14ac:dyDescent="0.15">
      <c r="A28" s="163"/>
      <c r="B28" s="385"/>
      <c r="C28" s="386"/>
      <c r="D28" s="387"/>
      <c r="E28" s="362" t="s">
        <v>173</v>
      </c>
      <c r="F28" s="363"/>
      <c r="G28" s="363"/>
      <c r="H28" s="363"/>
      <c r="I28" s="363"/>
      <c r="J28" s="363"/>
      <c r="K28" s="364"/>
      <c r="L28" s="359">
        <v>1</v>
      </c>
      <c r="M28" s="360"/>
      <c r="N28" s="360"/>
      <c r="O28" s="360"/>
      <c r="P28" s="361"/>
      <c r="Q28" s="359">
        <v>1850</v>
      </c>
      <c r="R28" s="360"/>
      <c r="S28" s="360"/>
      <c r="T28" s="360"/>
      <c r="U28" s="360"/>
      <c r="V28" s="361"/>
      <c r="W28" s="449"/>
      <c r="X28" s="386"/>
      <c r="Y28" s="387"/>
      <c r="Z28" s="362" t="s">
        <v>174</v>
      </c>
      <c r="AA28" s="363"/>
      <c r="AB28" s="363"/>
      <c r="AC28" s="363"/>
      <c r="AD28" s="363"/>
      <c r="AE28" s="363"/>
      <c r="AF28" s="363"/>
      <c r="AG28" s="364"/>
      <c r="AH28" s="359" t="s">
        <v>122</v>
      </c>
      <c r="AI28" s="360"/>
      <c r="AJ28" s="360"/>
      <c r="AK28" s="360"/>
      <c r="AL28" s="361"/>
      <c r="AM28" s="359" t="s">
        <v>122</v>
      </c>
      <c r="AN28" s="360"/>
      <c r="AO28" s="360"/>
      <c r="AP28" s="360"/>
      <c r="AQ28" s="360"/>
      <c r="AR28" s="361"/>
      <c r="AS28" s="359" t="s">
        <v>122</v>
      </c>
      <c r="AT28" s="360"/>
      <c r="AU28" s="360"/>
      <c r="AV28" s="360"/>
      <c r="AW28" s="360"/>
      <c r="AX28" s="419"/>
      <c r="AY28" s="423" t="s">
        <v>175</v>
      </c>
      <c r="AZ28" s="424"/>
      <c r="BA28" s="424"/>
      <c r="BB28" s="425"/>
      <c r="BC28" s="432" t="s">
        <v>46</v>
      </c>
      <c r="BD28" s="433"/>
      <c r="BE28" s="433"/>
      <c r="BF28" s="433"/>
      <c r="BG28" s="433"/>
      <c r="BH28" s="433"/>
      <c r="BI28" s="433"/>
      <c r="BJ28" s="433"/>
      <c r="BK28" s="433"/>
      <c r="BL28" s="433"/>
      <c r="BM28" s="434"/>
      <c r="BN28" s="435">
        <v>1260117</v>
      </c>
      <c r="BO28" s="436"/>
      <c r="BP28" s="436"/>
      <c r="BQ28" s="436"/>
      <c r="BR28" s="436"/>
      <c r="BS28" s="436"/>
      <c r="BT28" s="436"/>
      <c r="BU28" s="437"/>
      <c r="BV28" s="435">
        <v>1179504</v>
      </c>
      <c r="BW28" s="436"/>
      <c r="BX28" s="436"/>
      <c r="BY28" s="436"/>
      <c r="BZ28" s="436"/>
      <c r="CA28" s="436"/>
      <c r="CB28" s="436"/>
      <c r="CC28" s="437"/>
      <c r="CD28" s="172"/>
      <c r="CE28" s="438"/>
      <c r="CF28" s="438"/>
      <c r="CG28" s="438"/>
      <c r="CH28" s="438"/>
      <c r="CI28" s="438"/>
      <c r="CJ28" s="438"/>
      <c r="CK28" s="438"/>
      <c r="CL28" s="438"/>
      <c r="CM28" s="438"/>
      <c r="CN28" s="438"/>
      <c r="CO28" s="438"/>
      <c r="CP28" s="438"/>
      <c r="CQ28" s="438"/>
      <c r="CR28" s="438"/>
      <c r="CS28" s="439"/>
      <c r="CT28" s="403"/>
      <c r="CU28" s="404"/>
      <c r="CV28" s="404"/>
      <c r="CW28" s="404"/>
      <c r="CX28" s="404"/>
      <c r="CY28" s="404"/>
      <c r="CZ28" s="404"/>
      <c r="DA28" s="405"/>
      <c r="DB28" s="403"/>
      <c r="DC28" s="404"/>
      <c r="DD28" s="404"/>
      <c r="DE28" s="404"/>
      <c r="DF28" s="404"/>
      <c r="DG28" s="404"/>
      <c r="DH28" s="404"/>
      <c r="DI28" s="405"/>
    </row>
    <row r="29" spans="1:113" ht="18.75" customHeight="1" x14ac:dyDescent="0.15">
      <c r="A29" s="163"/>
      <c r="B29" s="385"/>
      <c r="C29" s="386"/>
      <c r="D29" s="387"/>
      <c r="E29" s="362" t="s">
        <v>176</v>
      </c>
      <c r="F29" s="363"/>
      <c r="G29" s="363"/>
      <c r="H29" s="363"/>
      <c r="I29" s="363"/>
      <c r="J29" s="363"/>
      <c r="K29" s="364"/>
      <c r="L29" s="359">
        <v>7</v>
      </c>
      <c r="M29" s="360"/>
      <c r="N29" s="360"/>
      <c r="O29" s="360"/>
      <c r="P29" s="361"/>
      <c r="Q29" s="359">
        <v>1650</v>
      </c>
      <c r="R29" s="360"/>
      <c r="S29" s="360"/>
      <c r="T29" s="360"/>
      <c r="U29" s="360"/>
      <c r="V29" s="361"/>
      <c r="W29" s="450"/>
      <c r="X29" s="451"/>
      <c r="Y29" s="452"/>
      <c r="Z29" s="362" t="s">
        <v>177</v>
      </c>
      <c r="AA29" s="363"/>
      <c r="AB29" s="363"/>
      <c r="AC29" s="363"/>
      <c r="AD29" s="363"/>
      <c r="AE29" s="363"/>
      <c r="AF29" s="363"/>
      <c r="AG29" s="364"/>
      <c r="AH29" s="359">
        <v>58</v>
      </c>
      <c r="AI29" s="360"/>
      <c r="AJ29" s="360"/>
      <c r="AK29" s="360"/>
      <c r="AL29" s="361"/>
      <c r="AM29" s="359">
        <v>168251</v>
      </c>
      <c r="AN29" s="360"/>
      <c r="AO29" s="360"/>
      <c r="AP29" s="360"/>
      <c r="AQ29" s="360"/>
      <c r="AR29" s="361"/>
      <c r="AS29" s="359">
        <v>2901</v>
      </c>
      <c r="AT29" s="360"/>
      <c r="AU29" s="360"/>
      <c r="AV29" s="360"/>
      <c r="AW29" s="360"/>
      <c r="AX29" s="419"/>
      <c r="AY29" s="426"/>
      <c r="AZ29" s="427"/>
      <c r="BA29" s="427"/>
      <c r="BB29" s="428"/>
      <c r="BC29" s="420" t="s">
        <v>178</v>
      </c>
      <c r="BD29" s="421"/>
      <c r="BE29" s="421"/>
      <c r="BF29" s="421"/>
      <c r="BG29" s="421"/>
      <c r="BH29" s="421"/>
      <c r="BI29" s="421"/>
      <c r="BJ29" s="421"/>
      <c r="BK29" s="421"/>
      <c r="BL29" s="421"/>
      <c r="BM29" s="422"/>
      <c r="BN29" s="406">
        <v>852003</v>
      </c>
      <c r="BO29" s="407"/>
      <c r="BP29" s="407"/>
      <c r="BQ29" s="407"/>
      <c r="BR29" s="407"/>
      <c r="BS29" s="407"/>
      <c r="BT29" s="407"/>
      <c r="BU29" s="408"/>
      <c r="BV29" s="406">
        <v>841792</v>
      </c>
      <c r="BW29" s="407"/>
      <c r="BX29" s="407"/>
      <c r="BY29" s="407"/>
      <c r="BZ29" s="407"/>
      <c r="CA29" s="407"/>
      <c r="CB29" s="407"/>
      <c r="CC29" s="408"/>
      <c r="CD29" s="166"/>
      <c r="CE29" s="438"/>
      <c r="CF29" s="438"/>
      <c r="CG29" s="438"/>
      <c r="CH29" s="438"/>
      <c r="CI29" s="438"/>
      <c r="CJ29" s="438"/>
      <c r="CK29" s="438"/>
      <c r="CL29" s="438"/>
      <c r="CM29" s="438"/>
      <c r="CN29" s="438"/>
      <c r="CO29" s="438"/>
      <c r="CP29" s="438"/>
      <c r="CQ29" s="438"/>
      <c r="CR29" s="438"/>
      <c r="CS29" s="439"/>
      <c r="CT29" s="403"/>
      <c r="CU29" s="404"/>
      <c r="CV29" s="404"/>
      <c r="CW29" s="404"/>
      <c r="CX29" s="404"/>
      <c r="CY29" s="404"/>
      <c r="CZ29" s="404"/>
      <c r="DA29" s="405"/>
      <c r="DB29" s="403"/>
      <c r="DC29" s="404"/>
      <c r="DD29" s="404"/>
      <c r="DE29" s="404"/>
      <c r="DF29" s="404"/>
      <c r="DG29" s="404"/>
      <c r="DH29" s="404"/>
      <c r="DI29" s="405"/>
    </row>
    <row r="30" spans="1:113" ht="18.75" customHeight="1" thickBot="1" x14ac:dyDescent="0.2">
      <c r="A30" s="163"/>
      <c r="B30" s="388"/>
      <c r="C30" s="389"/>
      <c r="D30" s="390"/>
      <c r="E30" s="367"/>
      <c r="F30" s="368"/>
      <c r="G30" s="368"/>
      <c r="H30" s="368"/>
      <c r="I30" s="368"/>
      <c r="J30" s="368"/>
      <c r="K30" s="369"/>
      <c r="L30" s="370"/>
      <c r="M30" s="371"/>
      <c r="N30" s="371"/>
      <c r="O30" s="371"/>
      <c r="P30" s="372"/>
      <c r="Q30" s="370"/>
      <c r="R30" s="371"/>
      <c r="S30" s="371"/>
      <c r="T30" s="371"/>
      <c r="U30" s="371"/>
      <c r="V30" s="372"/>
      <c r="W30" s="373" t="s">
        <v>179</v>
      </c>
      <c r="X30" s="374"/>
      <c r="Y30" s="374"/>
      <c r="Z30" s="374"/>
      <c r="AA30" s="374"/>
      <c r="AB30" s="374"/>
      <c r="AC30" s="374"/>
      <c r="AD30" s="374"/>
      <c r="AE30" s="374"/>
      <c r="AF30" s="374"/>
      <c r="AG30" s="375"/>
      <c r="AH30" s="376">
        <v>96</v>
      </c>
      <c r="AI30" s="377"/>
      <c r="AJ30" s="377"/>
      <c r="AK30" s="377"/>
      <c r="AL30" s="377"/>
      <c r="AM30" s="377"/>
      <c r="AN30" s="377"/>
      <c r="AO30" s="377"/>
      <c r="AP30" s="377"/>
      <c r="AQ30" s="377"/>
      <c r="AR30" s="377"/>
      <c r="AS30" s="377"/>
      <c r="AT30" s="377"/>
      <c r="AU30" s="377"/>
      <c r="AV30" s="377"/>
      <c r="AW30" s="377"/>
      <c r="AX30" s="378"/>
      <c r="AY30" s="429"/>
      <c r="AZ30" s="430"/>
      <c r="BA30" s="430"/>
      <c r="BB30" s="431"/>
      <c r="BC30" s="379" t="s">
        <v>48</v>
      </c>
      <c r="BD30" s="380"/>
      <c r="BE30" s="380"/>
      <c r="BF30" s="380"/>
      <c r="BG30" s="380"/>
      <c r="BH30" s="380"/>
      <c r="BI30" s="380"/>
      <c r="BJ30" s="380"/>
      <c r="BK30" s="380"/>
      <c r="BL30" s="380"/>
      <c r="BM30" s="381"/>
      <c r="BN30" s="440">
        <v>1536002</v>
      </c>
      <c r="BO30" s="441"/>
      <c r="BP30" s="441"/>
      <c r="BQ30" s="441"/>
      <c r="BR30" s="441"/>
      <c r="BS30" s="441"/>
      <c r="BT30" s="441"/>
      <c r="BU30" s="442"/>
      <c r="BV30" s="440">
        <v>1396108</v>
      </c>
      <c r="BW30" s="441"/>
      <c r="BX30" s="441"/>
      <c r="BY30" s="441"/>
      <c r="BZ30" s="441"/>
      <c r="CA30" s="441"/>
      <c r="CB30" s="441"/>
      <c r="CC30" s="442"/>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15">
      <c r="A31" s="163"/>
      <c r="B31" s="188"/>
      <c r="DI31" s="189"/>
    </row>
    <row r="32" spans="1:113" ht="13.5" customHeight="1" x14ac:dyDescent="0.15">
      <c r="A32" s="163"/>
      <c r="B32" s="190"/>
      <c r="C32" s="365" t="s">
        <v>180</v>
      </c>
      <c r="D32" s="365"/>
      <c r="E32" s="365"/>
      <c r="F32" s="365"/>
      <c r="G32" s="365"/>
      <c r="H32" s="365"/>
      <c r="I32" s="365"/>
      <c r="J32" s="365"/>
      <c r="K32" s="365"/>
      <c r="L32" s="365"/>
      <c r="M32" s="365"/>
      <c r="N32" s="365"/>
      <c r="O32" s="365"/>
      <c r="P32" s="365"/>
      <c r="Q32" s="365"/>
      <c r="R32" s="365"/>
      <c r="S32" s="365"/>
      <c r="U32" s="366" t="s">
        <v>181</v>
      </c>
      <c r="V32" s="366"/>
      <c r="W32" s="366"/>
      <c r="X32" s="366"/>
      <c r="Y32" s="366"/>
      <c r="Z32" s="366"/>
      <c r="AA32" s="366"/>
      <c r="AB32" s="366"/>
      <c r="AC32" s="366"/>
      <c r="AD32" s="366"/>
      <c r="AE32" s="366"/>
      <c r="AF32" s="366"/>
      <c r="AG32" s="366"/>
      <c r="AH32" s="366"/>
      <c r="AI32" s="366"/>
      <c r="AJ32" s="366"/>
      <c r="AK32" s="366"/>
      <c r="AM32" s="366" t="s">
        <v>182</v>
      </c>
      <c r="AN32" s="366"/>
      <c r="AO32" s="366"/>
      <c r="AP32" s="366"/>
      <c r="AQ32" s="366"/>
      <c r="AR32" s="366"/>
      <c r="AS32" s="366"/>
      <c r="AT32" s="366"/>
      <c r="AU32" s="366"/>
      <c r="AV32" s="366"/>
      <c r="AW32" s="366"/>
      <c r="AX32" s="366"/>
      <c r="AY32" s="366"/>
      <c r="AZ32" s="366"/>
      <c r="BA32" s="366"/>
      <c r="BB32" s="366"/>
      <c r="BC32" s="366"/>
      <c r="BE32" s="366" t="s">
        <v>183</v>
      </c>
      <c r="BF32" s="366"/>
      <c r="BG32" s="366"/>
      <c r="BH32" s="366"/>
      <c r="BI32" s="366"/>
      <c r="BJ32" s="366"/>
      <c r="BK32" s="366"/>
      <c r="BL32" s="366"/>
      <c r="BM32" s="366"/>
      <c r="BN32" s="366"/>
      <c r="BO32" s="366"/>
      <c r="BP32" s="366"/>
      <c r="BQ32" s="366"/>
      <c r="BR32" s="366"/>
      <c r="BS32" s="366"/>
      <c r="BT32" s="366"/>
      <c r="BU32" s="366"/>
      <c r="BW32" s="366" t="s">
        <v>184</v>
      </c>
      <c r="BX32" s="366"/>
      <c r="BY32" s="366"/>
      <c r="BZ32" s="366"/>
      <c r="CA32" s="366"/>
      <c r="CB32" s="366"/>
      <c r="CC32" s="366"/>
      <c r="CD32" s="366"/>
      <c r="CE32" s="366"/>
      <c r="CF32" s="366"/>
      <c r="CG32" s="366"/>
      <c r="CH32" s="366"/>
      <c r="CI32" s="366"/>
      <c r="CJ32" s="366"/>
      <c r="CK32" s="366"/>
      <c r="CL32" s="366"/>
      <c r="CM32" s="366"/>
      <c r="CO32" s="366" t="s">
        <v>185</v>
      </c>
      <c r="CP32" s="366"/>
      <c r="CQ32" s="366"/>
      <c r="CR32" s="366"/>
      <c r="CS32" s="366"/>
      <c r="CT32" s="366"/>
      <c r="CU32" s="366"/>
      <c r="CV32" s="366"/>
      <c r="CW32" s="366"/>
      <c r="CX32" s="366"/>
      <c r="CY32" s="366"/>
      <c r="CZ32" s="366"/>
      <c r="DA32" s="366"/>
      <c r="DB32" s="366"/>
      <c r="DC32" s="366"/>
      <c r="DD32" s="366"/>
      <c r="DE32" s="366"/>
      <c r="DI32" s="189"/>
    </row>
    <row r="33" spans="1:113" ht="13.5" customHeight="1" x14ac:dyDescent="0.15">
      <c r="A33" s="163"/>
      <c r="B33" s="190"/>
      <c r="C33" s="358" t="s">
        <v>186</v>
      </c>
      <c r="D33" s="358"/>
      <c r="E33" s="357" t="s">
        <v>187</v>
      </c>
      <c r="F33" s="357"/>
      <c r="G33" s="357"/>
      <c r="H33" s="357"/>
      <c r="I33" s="357"/>
      <c r="J33" s="357"/>
      <c r="K33" s="357"/>
      <c r="L33" s="357"/>
      <c r="M33" s="357"/>
      <c r="N33" s="357"/>
      <c r="O33" s="357"/>
      <c r="P33" s="357"/>
      <c r="Q33" s="357"/>
      <c r="R33" s="357"/>
      <c r="S33" s="357"/>
      <c r="T33" s="167"/>
      <c r="U33" s="358" t="s">
        <v>186</v>
      </c>
      <c r="V33" s="358"/>
      <c r="W33" s="357" t="s">
        <v>187</v>
      </c>
      <c r="X33" s="357"/>
      <c r="Y33" s="357"/>
      <c r="Z33" s="357"/>
      <c r="AA33" s="357"/>
      <c r="AB33" s="357"/>
      <c r="AC33" s="357"/>
      <c r="AD33" s="357"/>
      <c r="AE33" s="357"/>
      <c r="AF33" s="357"/>
      <c r="AG33" s="357"/>
      <c r="AH33" s="357"/>
      <c r="AI33" s="357"/>
      <c r="AJ33" s="357"/>
      <c r="AK33" s="357"/>
      <c r="AL33" s="167"/>
      <c r="AM33" s="358" t="s">
        <v>186</v>
      </c>
      <c r="AN33" s="358"/>
      <c r="AO33" s="357" t="s">
        <v>187</v>
      </c>
      <c r="AP33" s="357"/>
      <c r="AQ33" s="357"/>
      <c r="AR33" s="357"/>
      <c r="AS33" s="357"/>
      <c r="AT33" s="357"/>
      <c r="AU33" s="357"/>
      <c r="AV33" s="357"/>
      <c r="AW33" s="357"/>
      <c r="AX33" s="357"/>
      <c r="AY33" s="357"/>
      <c r="AZ33" s="357"/>
      <c r="BA33" s="357"/>
      <c r="BB33" s="357"/>
      <c r="BC33" s="357"/>
      <c r="BD33" s="173"/>
      <c r="BE33" s="357" t="s">
        <v>188</v>
      </c>
      <c r="BF33" s="357"/>
      <c r="BG33" s="357" t="s">
        <v>189</v>
      </c>
      <c r="BH33" s="357"/>
      <c r="BI33" s="357"/>
      <c r="BJ33" s="357"/>
      <c r="BK33" s="357"/>
      <c r="BL33" s="357"/>
      <c r="BM33" s="357"/>
      <c r="BN33" s="357"/>
      <c r="BO33" s="357"/>
      <c r="BP33" s="357"/>
      <c r="BQ33" s="357"/>
      <c r="BR33" s="357"/>
      <c r="BS33" s="357"/>
      <c r="BT33" s="357"/>
      <c r="BU33" s="357"/>
      <c r="BV33" s="173"/>
      <c r="BW33" s="358" t="s">
        <v>188</v>
      </c>
      <c r="BX33" s="358"/>
      <c r="BY33" s="357" t="s">
        <v>190</v>
      </c>
      <c r="BZ33" s="357"/>
      <c r="CA33" s="357"/>
      <c r="CB33" s="357"/>
      <c r="CC33" s="357"/>
      <c r="CD33" s="357"/>
      <c r="CE33" s="357"/>
      <c r="CF33" s="357"/>
      <c r="CG33" s="357"/>
      <c r="CH33" s="357"/>
      <c r="CI33" s="357"/>
      <c r="CJ33" s="357"/>
      <c r="CK33" s="357"/>
      <c r="CL33" s="357"/>
      <c r="CM33" s="357"/>
      <c r="CN33" s="167"/>
      <c r="CO33" s="358" t="s">
        <v>186</v>
      </c>
      <c r="CP33" s="358"/>
      <c r="CQ33" s="357" t="s">
        <v>191</v>
      </c>
      <c r="CR33" s="357"/>
      <c r="CS33" s="357"/>
      <c r="CT33" s="357"/>
      <c r="CU33" s="357"/>
      <c r="CV33" s="357"/>
      <c r="CW33" s="357"/>
      <c r="CX33" s="357"/>
      <c r="CY33" s="357"/>
      <c r="CZ33" s="357"/>
      <c r="DA33" s="357"/>
      <c r="DB33" s="357"/>
      <c r="DC33" s="357"/>
      <c r="DD33" s="357"/>
      <c r="DE33" s="357"/>
      <c r="DF33" s="167"/>
      <c r="DG33" s="356" t="s">
        <v>192</v>
      </c>
      <c r="DH33" s="356"/>
      <c r="DI33" s="168"/>
    </row>
    <row r="34" spans="1:113" ht="32.25" customHeight="1" x14ac:dyDescent="0.15">
      <c r="A34" s="163"/>
      <c r="B34" s="190"/>
      <c r="C34" s="354">
        <f>IF(E34="","",1)</f>
        <v>1</v>
      </c>
      <c r="D34" s="354"/>
      <c r="E34" s="355" t="str">
        <f>IF('各会計、関係団体の財政状況及び健全化判断比率'!B7="","",'各会計、関係団体の財政状況及び健全化判断比率'!B7)</f>
        <v>一般会計</v>
      </c>
      <c r="F34" s="355"/>
      <c r="G34" s="355"/>
      <c r="H34" s="355"/>
      <c r="I34" s="355"/>
      <c r="J34" s="355"/>
      <c r="K34" s="355"/>
      <c r="L34" s="355"/>
      <c r="M34" s="355"/>
      <c r="N34" s="355"/>
      <c r="O34" s="355"/>
      <c r="P34" s="355"/>
      <c r="Q34" s="355"/>
      <c r="R34" s="355"/>
      <c r="S34" s="355"/>
      <c r="T34" s="163"/>
      <c r="U34" s="354">
        <f>IF(W34="","",MAX(C34:D43)+1)</f>
        <v>3</v>
      </c>
      <c r="V34" s="354"/>
      <c r="W34" s="355" t="str">
        <f>IF('各会計、関係団体の財政状況及び健全化判断比率'!B28="","",'各会計、関係団体の財政状況及び健全化判断比率'!B28)</f>
        <v>利尻富士町国民健康保険事業特別会計</v>
      </c>
      <c r="X34" s="355"/>
      <c r="Y34" s="355"/>
      <c r="Z34" s="355"/>
      <c r="AA34" s="355"/>
      <c r="AB34" s="355"/>
      <c r="AC34" s="355"/>
      <c r="AD34" s="355"/>
      <c r="AE34" s="355"/>
      <c r="AF34" s="355"/>
      <c r="AG34" s="355"/>
      <c r="AH34" s="355"/>
      <c r="AI34" s="355"/>
      <c r="AJ34" s="355"/>
      <c r="AK34" s="355"/>
      <c r="AL34" s="163"/>
      <c r="AM34" s="354">
        <f>IF(AO34="","",MAX(C34:D43,U34:V43)+1)</f>
        <v>8</v>
      </c>
      <c r="AN34" s="354"/>
      <c r="AO34" s="355" t="str">
        <f>IF('各会計、関係団体の財政状況及び健全化判断比率'!B33="","",'各会計、関係団体の財政状況及び健全化判断比率'!B33)</f>
        <v>利尻富士町簡易水道事業会計</v>
      </c>
      <c r="AP34" s="355"/>
      <c r="AQ34" s="355"/>
      <c r="AR34" s="355"/>
      <c r="AS34" s="355"/>
      <c r="AT34" s="355"/>
      <c r="AU34" s="355"/>
      <c r="AV34" s="355"/>
      <c r="AW34" s="355"/>
      <c r="AX34" s="355"/>
      <c r="AY34" s="355"/>
      <c r="AZ34" s="355"/>
      <c r="BA34" s="355"/>
      <c r="BB34" s="355"/>
      <c r="BC34" s="355"/>
      <c r="BD34" s="163"/>
      <c r="BE34" s="354">
        <f>IF(BG34="","",MAX(C34:D43,U34:V43,AM34:AN43)+1)</f>
        <v>10</v>
      </c>
      <c r="BF34" s="354"/>
      <c r="BG34" s="355" t="str">
        <f>IF('各会計、関係団体の財政状況及び健全化判断比率'!B35="","",'各会計、関係団体の財政状況及び健全化判断比率'!B35)</f>
        <v>利尻富士町港湾整備事業特別会計</v>
      </c>
      <c r="BH34" s="355"/>
      <c r="BI34" s="355"/>
      <c r="BJ34" s="355"/>
      <c r="BK34" s="355"/>
      <c r="BL34" s="355"/>
      <c r="BM34" s="355"/>
      <c r="BN34" s="355"/>
      <c r="BO34" s="355"/>
      <c r="BP34" s="355"/>
      <c r="BQ34" s="355"/>
      <c r="BR34" s="355"/>
      <c r="BS34" s="355"/>
      <c r="BT34" s="355"/>
      <c r="BU34" s="355"/>
      <c r="BV34" s="163"/>
      <c r="BW34" s="354">
        <f>IF(BY34="","",MAX(C34:D43,U34:V43,AM34:AN43,BE34:BF43)+1)</f>
        <v>12</v>
      </c>
      <c r="BX34" s="354"/>
      <c r="BY34" s="355" t="str">
        <f>IF('各会計、関係団体の財政状況及び健全化判断比率'!B68="","",'各会計、関係団体の財政状況及び健全化判断比率'!B68)</f>
        <v>利尻島国民健康保険病院組合（病院事業）</v>
      </c>
      <c r="BZ34" s="355"/>
      <c r="CA34" s="355"/>
      <c r="CB34" s="355"/>
      <c r="CC34" s="355"/>
      <c r="CD34" s="355"/>
      <c r="CE34" s="355"/>
      <c r="CF34" s="355"/>
      <c r="CG34" s="355"/>
      <c r="CH34" s="355"/>
      <c r="CI34" s="355"/>
      <c r="CJ34" s="355"/>
      <c r="CK34" s="355"/>
      <c r="CL34" s="355"/>
      <c r="CM34" s="355"/>
      <c r="CN34" s="163"/>
      <c r="CO34" s="354">
        <f>IF(CQ34="","",MAX(C34:D43,U34:V43,AM34:AN43,BE34:BF43,BW34:BX43)+1)</f>
        <v>17</v>
      </c>
      <c r="CP34" s="354"/>
      <c r="CQ34" s="355" t="str">
        <f>IF('各会計、関係団体の財政状況及び健全化判断比率'!BS7="","",'各会計、関係団体の財政状況及び健全化判断比率'!BS7)</f>
        <v>株式会社利尻島振興公社</v>
      </c>
      <c r="CR34" s="355"/>
      <c r="CS34" s="355"/>
      <c r="CT34" s="355"/>
      <c r="CU34" s="355"/>
      <c r="CV34" s="355"/>
      <c r="CW34" s="355"/>
      <c r="CX34" s="355"/>
      <c r="CY34" s="355"/>
      <c r="CZ34" s="355"/>
      <c r="DA34" s="355"/>
      <c r="DB34" s="355"/>
      <c r="DC34" s="355"/>
      <c r="DD34" s="355"/>
      <c r="DE34" s="355"/>
      <c r="DG34" s="352" t="str">
        <f>IF('各会計、関係団体の財政状況及び健全化判断比率'!BR7="","",'各会計、関係団体の財政状況及び健全化判断比率'!BR7)</f>
        <v/>
      </c>
      <c r="DH34" s="352"/>
      <c r="DI34" s="168"/>
    </row>
    <row r="35" spans="1:113" ht="32.25" customHeight="1" x14ac:dyDescent="0.15">
      <c r="A35" s="163"/>
      <c r="B35" s="190"/>
      <c r="C35" s="354">
        <f>IF(E35="","",C34+1)</f>
        <v>2</v>
      </c>
      <c r="D35" s="354"/>
      <c r="E35" s="355" t="str">
        <f>IF('各会計、関係団体の財政状況及び健全化判断比率'!B8="","",'各会計、関係団体の財政状況及び健全化判断比率'!B8)</f>
        <v>利尻富士町歯科施設特別会計</v>
      </c>
      <c r="F35" s="355"/>
      <c r="G35" s="355"/>
      <c r="H35" s="355"/>
      <c r="I35" s="355"/>
      <c r="J35" s="355"/>
      <c r="K35" s="355"/>
      <c r="L35" s="355"/>
      <c r="M35" s="355"/>
      <c r="N35" s="355"/>
      <c r="O35" s="355"/>
      <c r="P35" s="355"/>
      <c r="Q35" s="355"/>
      <c r="R35" s="355"/>
      <c r="S35" s="355"/>
      <c r="T35" s="163"/>
      <c r="U35" s="354">
        <f>IF(W35="","",U34+1)</f>
        <v>4</v>
      </c>
      <c r="V35" s="354"/>
      <c r="W35" s="355" t="str">
        <f>IF('各会計、関係団体の財政状況及び健全化判断比率'!B29="","",'各会計、関係団体の財政状況及び健全化判断比率'!B29)</f>
        <v>利尻富士町後期高齢者医療特別会計</v>
      </c>
      <c r="X35" s="355"/>
      <c r="Y35" s="355"/>
      <c r="Z35" s="355"/>
      <c r="AA35" s="355"/>
      <c r="AB35" s="355"/>
      <c r="AC35" s="355"/>
      <c r="AD35" s="355"/>
      <c r="AE35" s="355"/>
      <c r="AF35" s="355"/>
      <c r="AG35" s="355"/>
      <c r="AH35" s="355"/>
      <c r="AI35" s="355"/>
      <c r="AJ35" s="355"/>
      <c r="AK35" s="355"/>
      <c r="AL35" s="163"/>
      <c r="AM35" s="354">
        <f t="shared" ref="AM35:AM43" si="0">IF(AO35="","",AM34+1)</f>
        <v>9</v>
      </c>
      <c r="AN35" s="354"/>
      <c r="AO35" s="355" t="str">
        <f>IF('各会計、関係団体の財政状況及び健全化判断比率'!B34="","",'各会計、関係団体の財政状況及び健全化判断比率'!B34)</f>
        <v>利尻富士町下水道事業会計</v>
      </c>
      <c r="AP35" s="355"/>
      <c r="AQ35" s="355"/>
      <c r="AR35" s="355"/>
      <c r="AS35" s="355"/>
      <c r="AT35" s="355"/>
      <c r="AU35" s="355"/>
      <c r="AV35" s="355"/>
      <c r="AW35" s="355"/>
      <c r="AX35" s="355"/>
      <c r="AY35" s="355"/>
      <c r="AZ35" s="355"/>
      <c r="BA35" s="355"/>
      <c r="BB35" s="355"/>
      <c r="BC35" s="355"/>
      <c r="BD35" s="163"/>
      <c r="BE35" s="354">
        <f t="shared" ref="BE35:BE43" si="1">IF(BG35="","",BE34+1)</f>
        <v>11</v>
      </c>
      <c r="BF35" s="354"/>
      <c r="BG35" s="355" t="str">
        <f>IF('各会計、関係団体の財政状況及び健全化判断比率'!B36="","",'各会計、関係団体の財政状況及び健全化判断比率'!B36)</f>
        <v>利尻富士町温泉事業特別会計</v>
      </c>
      <c r="BH35" s="355"/>
      <c r="BI35" s="355"/>
      <c r="BJ35" s="355"/>
      <c r="BK35" s="355"/>
      <c r="BL35" s="355"/>
      <c r="BM35" s="355"/>
      <c r="BN35" s="355"/>
      <c r="BO35" s="355"/>
      <c r="BP35" s="355"/>
      <c r="BQ35" s="355"/>
      <c r="BR35" s="355"/>
      <c r="BS35" s="355"/>
      <c r="BT35" s="355"/>
      <c r="BU35" s="355"/>
      <c r="BV35" s="163"/>
      <c r="BW35" s="354">
        <f t="shared" ref="BW35:BW43" si="2">IF(BY35="","",BW34+1)</f>
        <v>13</v>
      </c>
      <c r="BX35" s="354"/>
      <c r="BY35" s="355" t="str">
        <f>IF('各会計、関係団体の財政状況及び健全化判断比率'!B69="","",'各会計、関係団体の財政状況及び健全化判断比率'!B69)</f>
        <v>利尻島国民健康保険病院組合（訪問看護事業）</v>
      </c>
      <c r="BZ35" s="355"/>
      <c r="CA35" s="355"/>
      <c r="CB35" s="355"/>
      <c r="CC35" s="355"/>
      <c r="CD35" s="355"/>
      <c r="CE35" s="355"/>
      <c r="CF35" s="355"/>
      <c r="CG35" s="355"/>
      <c r="CH35" s="355"/>
      <c r="CI35" s="355"/>
      <c r="CJ35" s="355"/>
      <c r="CK35" s="355"/>
      <c r="CL35" s="355"/>
      <c r="CM35" s="355"/>
      <c r="CN35" s="163"/>
      <c r="CO35" s="354" t="str">
        <f t="shared" ref="CO35:CO43" si="3">IF(CQ35="","",CO34+1)</f>
        <v/>
      </c>
      <c r="CP35" s="354"/>
      <c r="CQ35" s="355" t="str">
        <f>IF('各会計、関係団体の財政状況及び健全化判断比率'!BS8="","",'各会計、関係団体の財政状況及び健全化判断比率'!BS8)</f>
        <v/>
      </c>
      <c r="CR35" s="355"/>
      <c r="CS35" s="355"/>
      <c r="CT35" s="355"/>
      <c r="CU35" s="355"/>
      <c r="CV35" s="355"/>
      <c r="CW35" s="355"/>
      <c r="CX35" s="355"/>
      <c r="CY35" s="355"/>
      <c r="CZ35" s="355"/>
      <c r="DA35" s="355"/>
      <c r="DB35" s="355"/>
      <c r="DC35" s="355"/>
      <c r="DD35" s="355"/>
      <c r="DE35" s="355"/>
      <c r="DG35" s="352" t="str">
        <f>IF('各会計、関係団体の財政状況及び健全化判断比率'!BR8="","",'各会計、関係団体の財政状況及び健全化判断比率'!BR8)</f>
        <v/>
      </c>
      <c r="DH35" s="352"/>
      <c r="DI35" s="168"/>
    </row>
    <row r="36" spans="1:113" ht="32.25" customHeight="1" x14ac:dyDescent="0.15">
      <c r="A36" s="163"/>
      <c r="B36" s="190"/>
      <c r="C36" s="354" t="str">
        <f>IF(E36="","",C35+1)</f>
        <v/>
      </c>
      <c r="D36" s="354"/>
      <c r="E36" s="355" t="str">
        <f>IF('各会計、関係団体の財政状況及び健全化判断比率'!B9="","",'各会計、関係団体の財政状況及び健全化判断比率'!B9)</f>
        <v/>
      </c>
      <c r="F36" s="355"/>
      <c r="G36" s="355"/>
      <c r="H36" s="355"/>
      <c r="I36" s="355"/>
      <c r="J36" s="355"/>
      <c r="K36" s="355"/>
      <c r="L36" s="355"/>
      <c r="M36" s="355"/>
      <c r="N36" s="355"/>
      <c r="O36" s="355"/>
      <c r="P36" s="355"/>
      <c r="Q36" s="355"/>
      <c r="R36" s="355"/>
      <c r="S36" s="355"/>
      <c r="T36" s="163"/>
      <c r="U36" s="354">
        <f t="shared" ref="U36:U43" si="4">IF(W36="","",U35+1)</f>
        <v>5</v>
      </c>
      <c r="V36" s="354"/>
      <c r="W36" s="355" t="str">
        <f>IF('各会計、関係団体の財政状況及び健全化判断比率'!B30="","",'各会計、関係団体の財政状況及び健全化判断比率'!B30)</f>
        <v>利尻富士町介護保険事業特別会計</v>
      </c>
      <c r="X36" s="355"/>
      <c r="Y36" s="355"/>
      <c r="Z36" s="355"/>
      <c r="AA36" s="355"/>
      <c r="AB36" s="355"/>
      <c r="AC36" s="355"/>
      <c r="AD36" s="355"/>
      <c r="AE36" s="355"/>
      <c r="AF36" s="355"/>
      <c r="AG36" s="355"/>
      <c r="AH36" s="355"/>
      <c r="AI36" s="355"/>
      <c r="AJ36" s="355"/>
      <c r="AK36" s="355"/>
      <c r="AL36" s="163"/>
      <c r="AM36" s="354" t="str">
        <f t="shared" si="0"/>
        <v/>
      </c>
      <c r="AN36" s="354"/>
      <c r="AO36" s="355"/>
      <c r="AP36" s="355"/>
      <c r="AQ36" s="355"/>
      <c r="AR36" s="355"/>
      <c r="AS36" s="355"/>
      <c r="AT36" s="355"/>
      <c r="AU36" s="355"/>
      <c r="AV36" s="355"/>
      <c r="AW36" s="355"/>
      <c r="AX36" s="355"/>
      <c r="AY36" s="355"/>
      <c r="AZ36" s="355"/>
      <c r="BA36" s="355"/>
      <c r="BB36" s="355"/>
      <c r="BC36" s="355"/>
      <c r="BD36" s="163"/>
      <c r="BE36" s="354" t="str">
        <f t="shared" si="1"/>
        <v/>
      </c>
      <c r="BF36" s="354"/>
      <c r="BG36" s="355"/>
      <c r="BH36" s="355"/>
      <c r="BI36" s="355"/>
      <c r="BJ36" s="355"/>
      <c r="BK36" s="355"/>
      <c r="BL36" s="355"/>
      <c r="BM36" s="355"/>
      <c r="BN36" s="355"/>
      <c r="BO36" s="355"/>
      <c r="BP36" s="355"/>
      <c r="BQ36" s="355"/>
      <c r="BR36" s="355"/>
      <c r="BS36" s="355"/>
      <c r="BT36" s="355"/>
      <c r="BU36" s="355"/>
      <c r="BV36" s="163"/>
      <c r="BW36" s="354">
        <f t="shared" si="2"/>
        <v>14</v>
      </c>
      <c r="BX36" s="354"/>
      <c r="BY36" s="355" t="str">
        <f>IF('各会計、関係団体の財政状況及び健全化判断比率'!B70="","",'各会計、関係団体の財政状況及び健全化判断比率'!B70)</f>
        <v>利尻郡清掃施設組合</v>
      </c>
      <c r="BZ36" s="355"/>
      <c r="CA36" s="355"/>
      <c r="CB36" s="355"/>
      <c r="CC36" s="355"/>
      <c r="CD36" s="355"/>
      <c r="CE36" s="355"/>
      <c r="CF36" s="355"/>
      <c r="CG36" s="355"/>
      <c r="CH36" s="355"/>
      <c r="CI36" s="355"/>
      <c r="CJ36" s="355"/>
      <c r="CK36" s="355"/>
      <c r="CL36" s="355"/>
      <c r="CM36" s="355"/>
      <c r="CN36" s="163"/>
      <c r="CO36" s="354" t="str">
        <f t="shared" si="3"/>
        <v/>
      </c>
      <c r="CP36" s="354"/>
      <c r="CQ36" s="355" t="str">
        <f>IF('各会計、関係団体の財政状況及び健全化判断比率'!BS9="","",'各会計、関係団体の財政状況及び健全化判断比率'!BS9)</f>
        <v/>
      </c>
      <c r="CR36" s="355"/>
      <c r="CS36" s="355"/>
      <c r="CT36" s="355"/>
      <c r="CU36" s="355"/>
      <c r="CV36" s="355"/>
      <c r="CW36" s="355"/>
      <c r="CX36" s="355"/>
      <c r="CY36" s="355"/>
      <c r="CZ36" s="355"/>
      <c r="DA36" s="355"/>
      <c r="DB36" s="355"/>
      <c r="DC36" s="355"/>
      <c r="DD36" s="355"/>
      <c r="DE36" s="355"/>
      <c r="DG36" s="352" t="str">
        <f>IF('各会計、関係団体の財政状況及び健全化判断比率'!BR9="","",'各会計、関係団体の財政状況及び健全化判断比率'!BR9)</f>
        <v/>
      </c>
      <c r="DH36" s="352"/>
      <c r="DI36" s="168"/>
    </row>
    <row r="37" spans="1:113" ht="32.25" customHeight="1" x14ac:dyDescent="0.15">
      <c r="A37" s="163"/>
      <c r="B37" s="190"/>
      <c r="C37" s="354" t="str">
        <f>IF(E37="","",C36+1)</f>
        <v/>
      </c>
      <c r="D37" s="354"/>
      <c r="E37" s="355" t="str">
        <f>IF('各会計、関係団体の財政状況及び健全化判断比率'!B10="","",'各会計、関係団体の財政状況及び健全化判断比率'!B10)</f>
        <v/>
      </c>
      <c r="F37" s="355"/>
      <c r="G37" s="355"/>
      <c r="H37" s="355"/>
      <c r="I37" s="355"/>
      <c r="J37" s="355"/>
      <c r="K37" s="355"/>
      <c r="L37" s="355"/>
      <c r="M37" s="355"/>
      <c r="N37" s="355"/>
      <c r="O37" s="355"/>
      <c r="P37" s="355"/>
      <c r="Q37" s="355"/>
      <c r="R37" s="355"/>
      <c r="S37" s="355"/>
      <c r="T37" s="163"/>
      <c r="U37" s="354">
        <f t="shared" si="4"/>
        <v>6</v>
      </c>
      <c r="V37" s="354"/>
      <c r="W37" s="355" t="str">
        <f>IF('各会計、関係団体の財政状況及び健全化判断比率'!B31="","",'各会計、関係団体の財政状況及び健全化判断比率'!B31)</f>
        <v>利尻富士町介護サービス特別会計</v>
      </c>
      <c r="X37" s="355"/>
      <c r="Y37" s="355"/>
      <c r="Z37" s="355"/>
      <c r="AA37" s="355"/>
      <c r="AB37" s="355"/>
      <c r="AC37" s="355"/>
      <c r="AD37" s="355"/>
      <c r="AE37" s="355"/>
      <c r="AF37" s="355"/>
      <c r="AG37" s="355"/>
      <c r="AH37" s="355"/>
      <c r="AI37" s="355"/>
      <c r="AJ37" s="355"/>
      <c r="AK37" s="355"/>
      <c r="AL37" s="163"/>
      <c r="AM37" s="354" t="str">
        <f t="shared" si="0"/>
        <v/>
      </c>
      <c r="AN37" s="354"/>
      <c r="AO37" s="355"/>
      <c r="AP37" s="355"/>
      <c r="AQ37" s="355"/>
      <c r="AR37" s="355"/>
      <c r="AS37" s="355"/>
      <c r="AT37" s="355"/>
      <c r="AU37" s="355"/>
      <c r="AV37" s="355"/>
      <c r="AW37" s="355"/>
      <c r="AX37" s="355"/>
      <c r="AY37" s="355"/>
      <c r="AZ37" s="355"/>
      <c r="BA37" s="355"/>
      <c r="BB37" s="355"/>
      <c r="BC37" s="355"/>
      <c r="BD37" s="163"/>
      <c r="BE37" s="354" t="str">
        <f t="shared" si="1"/>
        <v/>
      </c>
      <c r="BF37" s="354"/>
      <c r="BG37" s="355"/>
      <c r="BH37" s="355"/>
      <c r="BI37" s="355"/>
      <c r="BJ37" s="355"/>
      <c r="BK37" s="355"/>
      <c r="BL37" s="355"/>
      <c r="BM37" s="355"/>
      <c r="BN37" s="355"/>
      <c r="BO37" s="355"/>
      <c r="BP37" s="355"/>
      <c r="BQ37" s="355"/>
      <c r="BR37" s="355"/>
      <c r="BS37" s="355"/>
      <c r="BT37" s="355"/>
      <c r="BU37" s="355"/>
      <c r="BV37" s="163"/>
      <c r="BW37" s="354">
        <f t="shared" si="2"/>
        <v>15</v>
      </c>
      <c r="BX37" s="354"/>
      <c r="BY37" s="355" t="str">
        <f>IF('各会計、関係団体の財政状況及び健全化判断比率'!B71="","",'各会計、関係団体の財政状況及び健全化判断比率'!B71)</f>
        <v>利尻郡学校給食組合</v>
      </c>
      <c r="BZ37" s="355"/>
      <c r="CA37" s="355"/>
      <c r="CB37" s="355"/>
      <c r="CC37" s="355"/>
      <c r="CD37" s="355"/>
      <c r="CE37" s="355"/>
      <c r="CF37" s="355"/>
      <c r="CG37" s="355"/>
      <c r="CH37" s="355"/>
      <c r="CI37" s="355"/>
      <c r="CJ37" s="355"/>
      <c r="CK37" s="355"/>
      <c r="CL37" s="355"/>
      <c r="CM37" s="355"/>
      <c r="CN37" s="163"/>
      <c r="CO37" s="354" t="str">
        <f t="shared" si="3"/>
        <v/>
      </c>
      <c r="CP37" s="354"/>
      <c r="CQ37" s="355" t="str">
        <f>IF('各会計、関係団体の財政状況及び健全化判断比率'!BS10="","",'各会計、関係団体の財政状況及び健全化判断比率'!BS10)</f>
        <v/>
      </c>
      <c r="CR37" s="355"/>
      <c r="CS37" s="355"/>
      <c r="CT37" s="355"/>
      <c r="CU37" s="355"/>
      <c r="CV37" s="355"/>
      <c r="CW37" s="355"/>
      <c r="CX37" s="355"/>
      <c r="CY37" s="355"/>
      <c r="CZ37" s="355"/>
      <c r="DA37" s="355"/>
      <c r="DB37" s="355"/>
      <c r="DC37" s="355"/>
      <c r="DD37" s="355"/>
      <c r="DE37" s="355"/>
      <c r="DG37" s="352" t="str">
        <f>IF('各会計、関係団体の財政状況及び健全化判断比率'!BR10="","",'各会計、関係団体の財政状況及び健全化判断比率'!BR10)</f>
        <v/>
      </c>
      <c r="DH37" s="352"/>
      <c r="DI37" s="168"/>
    </row>
    <row r="38" spans="1:113" ht="32.25" customHeight="1" x14ac:dyDescent="0.15">
      <c r="A38" s="163"/>
      <c r="B38" s="190"/>
      <c r="C38" s="354" t="str">
        <f t="shared" ref="C38:C43" si="5">IF(E38="","",C37+1)</f>
        <v/>
      </c>
      <c r="D38" s="354"/>
      <c r="E38" s="355" t="str">
        <f>IF('各会計、関係団体の財政状況及び健全化判断比率'!B11="","",'各会計、関係団体の財政状況及び健全化判断比率'!B11)</f>
        <v/>
      </c>
      <c r="F38" s="355"/>
      <c r="G38" s="355"/>
      <c r="H38" s="355"/>
      <c r="I38" s="355"/>
      <c r="J38" s="355"/>
      <c r="K38" s="355"/>
      <c r="L38" s="355"/>
      <c r="M38" s="355"/>
      <c r="N38" s="355"/>
      <c r="O38" s="355"/>
      <c r="P38" s="355"/>
      <c r="Q38" s="355"/>
      <c r="R38" s="355"/>
      <c r="S38" s="355"/>
      <c r="T38" s="163"/>
      <c r="U38" s="354">
        <f t="shared" si="4"/>
        <v>7</v>
      </c>
      <c r="V38" s="354"/>
      <c r="W38" s="355" t="str">
        <f>IF('各会計、関係団体の財政状況及び健全化判断比率'!B32="","",'各会計、関係団体の財政状況及び健全化判断比率'!B32)</f>
        <v>利尻富士町国民健康保険施設特別会計</v>
      </c>
      <c r="X38" s="355"/>
      <c r="Y38" s="355"/>
      <c r="Z38" s="355"/>
      <c r="AA38" s="355"/>
      <c r="AB38" s="355"/>
      <c r="AC38" s="355"/>
      <c r="AD38" s="355"/>
      <c r="AE38" s="355"/>
      <c r="AF38" s="355"/>
      <c r="AG38" s="355"/>
      <c r="AH38" s="355"/>
      <c r="AI38" s="355"/>
      <c r="AJ38" s="355"/>
      <c r="AK38" s="355"/>
      <c r="AL38" s="163"/>
      <c r="AM38" s="354" t="str">
        <f t="shared" si="0"/>
        <v/>
      </c>
      <c r="AN38" s="354"/>
      <c r="AO38" s="355"/>
      <c r="AP38" s="355"/>
      <c r="AQ38" s="355"/>
      <c r="AR38" s="355"/>
      <c r="AS38" s="355"/>
      <c r="AT38" s="355"/>
      <c r="AU38" s="355"/>
      <c r="AV38" s="355"/>
      <c r="AW38" s="355"/>
      <c r="AX38" s="355"/>
      <c r="AY38" s="355"/>
      <c r="AZ38" s="355"/>
      <c r="BA38" s="355"/>
      <c r="BB38" s="355"/>
      <c r="BC38" s="355"/>
      <c r="BD38" s="163"/>
      <c r="BE38" s="354" t="str">
        <f t="shared" si="1"/>
        <v/>
      </c>
      <c r="BF38" s="354"/>
      <c r="BG38" s="355"/>
      <c r="BH38" s="355"/>
      <c r="BI38" s="355"/>
      <c r="BJ38" s="355"/>
      <c r="BK38" s="355"/>
      <c r="BL38" s="355"/>
      <c r="BM38" s="355"/>
      <c r="BN38" s="355"/>
      <c r="BO38" s="355"/>
      <c r="BP38" s="355"/>
      <c r="BQ38" s="355"/>
      <c r="BR38" s="355"/>
      <c r="BS38" s="355"/>
      <c r="BT38" s="355"/>
      <c r="BU38" s="355"/>
      <c r="BV38" s="163"/>
      <c r="BW38" s="354">
        <f t="shared" si="2"/>
        <v>16</v>
      </c>
      <c r="BX38" s="354"/>
      <c r="BY38" s="355" t="str">
        <f>IF('各会計、関係団体の財政状況及び健全化判断比率'!B72="","",'各会計、関係団体の財政状況及び健全化判断比率'!B72)</f>
        <v>利尻礼文消防事務組合</v>
      </c>
      <c r="BZ38" s="355"/>
      <c r="CA38" s="355"/>
      <c r="CB38" s="355"/>
      <c r="CC38" s="355"/>
      <c r="CD38" s="355"/>
      <c r="CE38" s="355"/>
      <c r="CF38" s="355"/>
      <c r="CG38" s="355"/>
      <c r="CH38" s="355"/>
      <c r="CI38" s="355"/>
      <c r="CJ38" s="355"/>
      <c r="CK38" s="355"/>
      <c r="CL38" s="355"/>
      <c r="CM38" s="355"/>
      <c r="CN38" s="163"/>
      <c r="CO38" s="354" t="str">
        <f t="shared" si="3"/>
        <v/>
      </c>
      <c r="CP38" s="354"/>
      <c r="CQ38" s="355" t="str">
        <f>IF('各会計、関係団体の財政状況及び健全化判断比率'!BS11="","",'各会計、関係団体の財政状況及び健全化判断比率'!BS11)</f>
        <v/>
      </c>
      <c r="CR38" s="355"/>
      <c r="CS38" s="355"/>
      <c r="CT38" s="355"/>
      <c r="CU38" s="355"/>
      <c r="CV38" s="355"/>
      <c r="CW38" s="355"/>
      <c r="CX38" s="355"/>
      <c r="CY38" s="355"/>
      <c r="CZ38" s="355"/>
      <c r="DA38" s="355"/>
      <c r="DB38" s="355"/>
      <c r="DC38" s="355"/>
      <c r="DD38" s="355"/>
      <c r="DE38" s="355"/>
      <c r="DG38" s="352" t="str">
        <f>IF('各会計、関係団体の財政状況及び健全化判断比率'!BR11="","",'各会計、関係団体の財政状況及び健全化判断比率'!BR11)</f>
        <v/>
      </c>
      <c r="DH38" s="352"/>
      <c r="DI38" s="168"/>
    </row>
    <row r="39" spans="1:113" ht="32.25" customHeight="1" x14ac:dyDescent="0.15">
      <c r="A39" s="163"/>
      <c r="B39" s="190"/>
      <c r="C39" s="354" t="str">
        <f t="shared" si="5"/>
        <v/>
      </c>
      <c r="D39" s="354"/>
      <c r="E39" s="355" t="str">
        <f>IF('各会計、関係団体の財政状況及び健全化判断比率'!B12="","",'各会計、関係団体の財政状況及び健全化判断比率'!B12)</f>
        <v/>
      </c>
      <c r="F39" s="355"/>
      <c r="G39" s="355"/>
      <c r="H39" s="355"/>
      <c r="I39" s="355"/>
      <c r="J39" s="355"/>
      <c r="K39" s="355"/>
      <c r="L39" s="355"/>
      <c r="M39" s="355"/>
      <c r="N39" s="355"/>
      <c r="O39" s="355"/>
      <c r="P39" s="355"/>
      <c r="Q39" s="355"/>
      <c r="R39" s="355"/>
      <c r="S39" s="355"/>
      <c r="T39" s="163"/>
      <c r="U39" s="354" t="str">
        <f t="shared" si="4"/>
        <v/>
      </c>
      <c r="V39" s="354"/>
      <c r="W39" s="355"/>
      <c r="X39" s="355"/>
      <c r="Y39" s="355"/>
      <c r="Z39" s="355"/>
      <c r="AA39" s="355"/>
      <c r="AB39" s="355"/>
      <c r="AC39" s="355"/>
      <c r="AD39" s="355"/>
      <c r="AE39" s="355"/>
      <c r="AF39" s="355"/>
      <c r="AG39" s="355"/>
      <c r="AH39" s="355"/>
      <c r="AI39" s="355"/>
      <c r="AJ39" s="355"/>
      <c r="AK39" s="355"/>
      <c r="AL39" s="163"/>
      <c r="AM39" s="354" t="str">
        <f t="shared" si="0"/>
        <v/>
      </c>
      <c r="AN39" s="354"/>
      <c r="AO39" s="355"/>
      <c r="AP39" s="355"/>
      <c r="AQ39" s="355"/>
      <c r="AR39" s="355"/>
      <c r="AS39" s="355"/>
      <c r="AT39" s="355"/>
      <c r="AU39" s="355"/>
      <c r="AV39" s="355"/>
      <c r="AW39" s="355"/>
      <c r="AX39" s="355"/>
      <c r="AY39" s="355"/>
      <c r="AZ39" s="355"/>
      <c r="BA39" s="355"/>
      <c r="BB39" s="355"/>
      <c r="BC39" s="355"/>
      <c r="BD39" s="163"/>
      <c r="BE39" s="354" t="str">
        <f t="shared" si="1"/>
        <v/>
      </c>
      <c r="BF39" s="354"/>
      <c r="BG39" s="355"/>
      <c r="BH39" s="355"/>
      <c r="BI39" s="355"/>
      <c r="BJ39" s="355"/>
      <c r="BK39" s="355"/>
      <c r="BL39" s="355"/>
      <c r="BM39" s="355"/>
      <c r="BN39" s="355"/>
      <c r="BO39" s="355"/>
      <c r="BP39" s="355"/>
      <c r="BQ39" s="355"/>
      <c r="BR39" s="355"/>
      <c r="BS39" s="355"/>
      <c r="BT39" s="355"/>
      <c r="BU39" s="355"/>
      <c r="BV39" s="163"/>
      <c r="BW39" s="354" t="str">
        <f t="shared" si="2"/>
        <v/>
      </c>
      <c r="BX39" s="354"/>
      <c r="BY39" s="355" t="str">
        <f>IF('各会計、関係団体の財政状況及び健全化判断比率'!B73="","",'各会計、関係団体の財政状況及び健全化判断比率'!B73)</f>
        <v/>
      </c>
      <c r="BZ39" s="355"/>
      <c r="CA39" s="355"/>
      <c r="CB39" s="355"/>
      <c r="CC39" s="355"/>
      <c r="CD39" s="355"/>
      <c r="CE39" s="355"/>
      <c r="CF39" s="355"/>
      <c r="CG39" s="355"/>
      <c r="CH39" s="355"/>
      <c r="CI39" s="355"/>
      <c r="CJ39" s="355"/>
      <c r="CK39" s="355"/>
      <c r="CL39" s="355"/>
      <c r="CM39" s="355"/>
      <c r="CN39" s="163"/>
      <c r="CO39" s="354" t="str">
        <f t="shared" si="3"/>
        <v/>
      </c>
      <c r="CP39" s="354"/>
      <c r="CQ39" s="355" t="str">
        <f>IF('各会計、関係団体の財政状況及び健全化判断比率'!BS12="","",'各会計、関係団体の財政状況及び健全化判断比率'!BS12)</f>
        <v/>
      </c>
      <c r="CR39" s="355"/>
      <c r="CS39" s="355"/>
      <c r="CT39" s="355"/>
      <c r="CU39" s="355"/>
      <c r="CV39" s="355"/>
      <c r="CW39" s="355"/>
      <c r="CX39" s="355"/>
      <c r="CY39" s="355"/>
      <c r="CZ39" s="355"/>
      <c r="DA39" s="355"/>
      <c r="DB39" s="355"/>
      <c r="DC39" s="355"/>
      <c r="DD39" s="355"/>
      <c r="DE39" s="355"/>
      <c r="DG39" s="352" t="str">
        <f>IF('各会計、関係団体の財政状況及び健全化判断比率'!BR12="","",'各会計、関係団体の財政状況及び健全化判断比率'!BR12)</f>
        <v/>
      </c>
      <c r="DH39" s="352"/>
      <c r="DI39" s="168"/>
    </row>
    <row r="40" spans="1:113" ht="32.25" customHeight="1" x14ac:dyDescent="0.15">
      <c r="A40" s="163"/>
      <c r="B40" s="190"/>
      <c r="C40" s="354" t="str">
        <f t="shared" si="5"/>
        <v/>
      </c>
      <c r="D40" s="354"/>
      <c r="E40" s="355" t="str">
        <f>IF('各会計、関係団体の財政状況及び健全化判断比率'!B13="","",'各会計、関係団体の財政状況及び健全化判断比率'!B13)</f>
        <v/>
      </c>
      <c r="F40" s="355"/>
      <c r="G40" s="355"/>
      <c r="H40" s="355"/>
      <c r="I40" s="355"/>
      <c r="J40" s="355"/>
      <c r="K40" s="355"/>
      <c r="L40" s="355"/>
      <c r="M40" s="355"/>
      <c r="N40" s="355"/>
      <c r="O40" s="355"/>
      <c r="P40" s="355"/>
      <c r="Q40" s="355"/>
      <c r="R40" s="355"/>
      <c r="S40" s="355"/>
      <c r="T40" s="163"/>
      <c r="U40" s="354" t="str">
        <f t="shared" si="4"/>
        <v/>
      </c>
      <c r="V40" s="354"/>
      <c r="W40" s="355"/>
      <c r="X40" s="355"/>
      <c r="Y40" s="355"/>
      <c r="Z40" s="355"/>
      <c r="AA40" s="355"/>
      <c r="AB40" s="355"/>
      <c r="AC40" s="355"/>
      <c r="AD40" s="355"/>
      <c r="AE40" s="355"/>
      <c r="AF40" s="355"/>
      <c r="AG40" s="355"/>
      <c r="AH40" s="355"/>
      <c r="AI40" s="355"/>
      <c r="AJ40" s="355"/>
      <c r="AK40" s="355"/>
      <c r="AL40" s="163"/>
      <c r="AM40" s="354" t="str">
        <f t="shared" si="0"/>
        <v/>
      </c>
      <c r="AN40" s="354"/>
      <c r="AO40" s="355"/>
      <c r="AP40" s="355"/>
      <c r="AQ40" s="355"/>
      <c r="AR40" s="355"/>
      <c r="AS40" s="355"/>
      <c r="AT40" s="355"/>
      <c r="AU40" s="355"/>
      <c r="AV40" s="355"/>
      <c r="AW40" s="355"/>
      <c r="AX40" s="355"/>
      <c r="AY40" s="355"/>
      <c r="AZ40" s="355"/>
      <c r="BA40" s="355"/>
      <c r="BB40" s="355"/>
      <c r="BC40" s="355"/>
      <c r="BD40" s="163"/>
      <c r="BE40" s="354" t="str">
        <f t="shared" si="1"/>
        <v/>
      </c>
      <c r="BF40" s="354"/>
      <c r="BG40" s="355"/>
      <c r="BH40" s="355"/>
      <c r="BI40" s="355"/>
      <c r="BJ40" s="355"/>
      <c r="BK40" s="355"/>
      <c r="BL40" s="355"/>
      <c r="BM40" s="355"/>
      <c r="BN40" s="355"/>
      <c r="BO40" s="355"/>
      <c r="BP40" s="355"/>
      <c r="BQ40" s="355"/>
      <c r="BR40" s="355"/>
      <c r="BS40" s="355"/>
      <c r="BT40" s="355"/>
      <c r="BU40" s="355"/>
      <c r="BV40" s="163"/>
      <c r="BW40" s="354" t="str">
        <f t="shared" si="2"/>
        <v/>
      </c>
      <c r="BX40" s="354"/>
      <c r="BY40" s="355" t="str">
        <f>IF('各会計、関係団体の財政状況及び健全化判断比率'!B74="","",'各会計、関係団体の財政状況及び健全化判断比率'!B74)</f>
        <v/>
      </c>
      <c r="BZ40" s="355"/>
      <c r="CA40" s="355"/>
      <c r="CB40" s="355"/>
      <c r="CC40" s="355"/>
      <c r="CD40" s="355"/>
      <c r="CE40" s="355"/>
      <c r="CF40" s="355"/>
      <c r="CG40" s="355"/>
      <c r="CH40" s="355"/>
      <c r="CI40" s="355"/>
      <c r="CJ40" s="355"/>
      <c r="CK40" s="355"/>
      <c r="CL40" s="355"/>
      <c r="CM40" s="355"/>
      <c r="CN40" s="163"/>
      <c r="CO40" s="354" t="str">
        <f t="shared" si="3"/>
        <v/>
      </c>
      <c r="CP40" s="354"/>
      <c r="CQ40" s="355" t="str">
        <f>IF('各会計、関係団体の財政状況及び健全化判断比率'!BS13="","",'各会計、関係団体の財政状況及び健全化判断比率'!BS13)</f>
        <v/>
      </c>
      <c r="CR40" s="355"/>
      <c r="CS40" s="355"/>
      <c r="CT40" s="355"/>
      <c r="CU40" s="355"/>
      <c r="CV40" s="355"/>
      <c r="CW40" s="355"/>
      <c r="CX40" s="355"/>
      <c r="CY40" s="355"/>
      <c r="CZ40" s="355"/>
      <c r="DA40" s="355"/>
      <c r="DB40" s="355"/>
      <c r="DC40" s="355"/>
      <c r="DD40" s="355"/>
      <c r="DE40" s="355"/>
      <c r="DG40" s="352" t="str">
        <f>IF('各会計、関係団体の財政状況及び健全化判断比率'!BR13="","",'各会計、関係団体の財政状況及び健全化判断比率'!BR13)</f>
        <v/>
      </c>
      <c r="DH40" s="352"/>
      <c r="DI40" s="168"/>
    </row>
    <row r="41" spans="1:113" ht="32.25" customHeight="1" x14ac:dyDescent="0.15">
      <c r="A41" s="163"/>
      <c r="B41" s="190"/>
      <c r="C41" s="354" t="str">
        <f t="shared" si="5"/>
        <v/>
      </c>
      <c r="D41" s="354"/>
      <c r="E41" s="355" t="str">
        <f>IF('各会計、関係団体の財政状況及び健全化判断比率'!B14="","",'各会計、関係団体の財政状況及び健全化判断比率'!B14)</f>
        <v/>
      </c>
      <c r="F41" s="355"/>
      <c r="G41" s="355"/>
      <c r="H41" s="355"/>
      <c r="I41" s="355"/>
      <c r="J41" s="355"/>
      <c r="K41" s="355"/>
      <c r="L41" s="355"/>
      <c r="M41" s="355"/>
      <c r="N41" s="355"/>
      <c r="O41" s="355"/>
      <c r="P41" s="355"/>
      <c r="Q41" s="355"/>
      <c r="R41" s="355"/>
      <c r="S41" s="355"/>
      <c r="T41" s="163"/>
      <c r="U41" s="354" t="str">
        <f t="shared" si="4"/>
        <v/>
      </c>
      <c r="V41" s="354"/>
      <c r="W41" s="355"/>
      <c r="X41" s="355"/>
      <c r="Y41" s="355"/>
      <c r="Z41" s="355"/>
      <c r="AA41" s="355"/>
      <c r="AB41" s="355"/>
      <c r="AC41" s="355"/>
      <c r="AD41" s="355"/>
      <c r="AE41" s="355"/>
      <c r="AF41" s="355"/>
      <c r="AG41" s="355"/>
      <c r="AH41" s="355"/>
      <c r="AI41" s="355"/>
      <c r="AJ41" s="355"/>
      <c r="AK41" s="355"/>
      <c r="AL41" s="163"/>
      <c r="AM41" s="354" t="str">
        <f t="shared" si="0"/>
        <v/>
      </c>
      <c r="AN41" s="354"/>
      <c r="AO41" s="355"/>
      <c r="AP41" s="355"/>
      <c r="AQ41" s="355"/>
      <c r="AR41" s="355"/>
      <c r="AS41" s="355"/>
      <c r="AT41" s="355"/>
      <c r="AU41" s="355"/>
      <c r="AV41" s="355"/>
      <c r="AW41" s="355"/>
      <c r="AX41" s="355"/>
      <c r="AY41" s="355"/>
      <c r="AZ41" s="355"/>
      <c r="BA41" s="355"/>
      <c r="BB41" s="355"/>
      <c r="BC41" s="355"/>
      <c r="BD41" s="163"/>
      <c r="BE41" s="354" t="str">
        <f t="shared" si="1"/>
        <v/>
      </c>
      <c r="BF41" s="354"/>
      <c r="BG41" s="355"/>
      <c r="BH41" s="355"/>
      <c r="BI41" s="355"/>
      <c r="BJ41" s="355"/>
      <c r="BK41" s="355"/>
      <c r="BL41" s="355"/>
      <c r="BM41" s="355"/>
      <c r="BN41" s="355"/>
      <c r="BO41" s="355"/>
      <c r="BP41" s="355"/>
      <c r="BQ41" s="355"/>
      <c r="BR41" s="355"/>
      <c r="BS41" s="355"/>
      <c r="BT41" s="355"/>
      <c r="BU41" s="355"/>
      <c r="BV41" s="163"/>
      <c r="BW41" s="354" t="str">
        <f t="shared" si="2"/>
        <v/>
      </c>
      <c r="BX41" s="354"/>
      <c r="BY41" s="355" t="str">
        <f>IF('各会計、関係団体の財政状況及び健全化判断比率'!B75="","",'各会計、関係団体の財政状況及び健全化判断比率'!B75)</f>
        <v/>
      </c>
      <c r="BZ41" s="355"/>
      <c r="CA41" s="355"/>
      <c r="CB41" s="355"/>
      <c r="CC41" s="355"/>
      <c r="CD41" s="355"/>
      <c r="CE41" s="355"/>
      <c r="CF41" s="355"/>
      <c r="CG41" s="355"/>
      <c r="CH41" s="355"/>
      <c r="CI41" s="355"/>
      <c r="CJ41" s="355"/>
      <c r="CK41" s="355"/>
      <c r="CL41" s="355"/>
      <c r="CM41" s="355"/>
      <c r="CN41" s="163"/>
      <c r="CO41" s="354" t="str">
        <f t="shared" si="3"/>
        <v/>
      </c>
      <c r="CP41" s="354"/>
      <c r="CQ41" s="355" t="str">
        <f>IF('各会計、関係団体の財政状況及び健全化判断比率'!BS14="","",'各会計、関係団体の財政状況及び健全化判断比率'!BS14)</f>
        <v/>
      </c>
      <c r="CR41" s="355"/>
      <c r="CS41" s="355"/>
      <c r="CT41" s="355"/>
      <c r="CU41" s="355"/>
      <c r="CV41" s="355"/>
      <c r="CW41" s="355"/>
      <c r="CX41" s="355"/>
      <c r="CY41" s="355"/>
      <c r="CZ41" s="355"/>
      <c r="DA41" s="355"/>
      <c r="DB41" s="355"/>
      <c r="DC41" s="355"/>
      <c r="DD41" s="355"/>
      <c r="DE41" s="355"/>
      <c r="DG41" s="352" t="str">
        <f>IF('各会計、関係団体の財政状況及び健全化判断比率'!BR14="","",'各会計、関係団体の財政状況及び健全化判断比率'!BR14)</f>
        <v/>
      </c>
      <c r="DH41" s="352"/>
      <c r="DI41" s="168"/>
    </row>
    <row r="42" spans="1:113" ht="32.25" customHeight="1" x14ac:dyDescent="0.15">
      <c r="B42" s="190"/>
      <c r="C42" s="354" t="str">
        <f t="shared" si="5"/>
        <v/>
      </c>
      <c r="D42" s="354"/>
      <c r="E42" s="355" t="str">
        <f>IF('各会計、関係団体の財政状況及び健全化判断比率'!B15="","",'各会計、関係団体の財政状況及び健全化判断比率'!B15)</f>
        <v/>
      </c>
      <c r="F42" s="355"/>
      <c r="G42" s="355"/>
      <c r="H42" s="355"/>
      <c r="I42" s="355"/>
      <c r="J42" s="355"/>
      <c r="K42" s="355"/>
      <c r="L42" s="355"/>
      <c r="M42" s="355"/>
      <c r="N42" s="355"/>
      <c r="O42" s="355"/>
      <c r="P42" s="355"/>
      <c r="Q42" s="355"/>
      <c r="R42" s="355"/>
      <c r="S42" s="355"/>
      <c r="T42" s="163"/>
      <c r="U42" s="354" t="str">
        <f t="shared" si="4"/>
        <v/>
      </c>
      <c r="V42" s="354"/>
      <c r="W42" s="355"/>
      <c r="X42" s="355"/>
      <c r="Y42" s="355"/>
      <c r="Z42" s="355"/>
      <c r="AA42" s="355"/>
      <c r="AB42" s="355"/>
      <c r="AC42" s="355"/>
      <c r="AD42" s="355"/>
      <c r="AE42" s="355"/>
      <c r="AF42" s="355"/>
      <c r="AG42" s="355"/>
      <c r="AH42" s="355"/>
      <c r="AI42" s="355"/>
      <c r="AJ42" s="355"/>
      <c r="AK42" s="355"/>
      <c r="AL42" s="163"/>
      <c r="AM42" s="354" t="str">
        <f t="shared" si="0"/>
        <v/>
      </c>
      <c r="AN42" s="354"/>
      <c r="AO42" s="355"/>
      <c r="AP42" s="355"/>
      <c r="AQ42" s="355"/>
      <c r="AR42" s="355"/>
      <c r="AS42" s="355"/>
      <c r="AT42" s="355"/>
      <c r="AU42" s="355"/>
      <c r="AV42" s="355"/>
      <c r="AW42" s="355"/>
      <c r="AX42" s="355"/>
      <c r="AY42" s="355"/>
      <c r="AZ42" s="355"/>
      <c r="BA42" s="355"/>
      <c r="BB42" s="355"/>
      <c r="BC42" s="355"/>
      <c r="BD42" s="163"/>
      <c r="BE42" s="354" t="str">
        <f t="shared" si="1"/>
        <v/>
      </c>
      <c r="BF42" s="354"/>
      <c r="BG42" s="355"/>
      <c r="BH42" s="355"/>
      <c r="BI42" s="355"/>
      <c r="BJ42" s="355"/>
      <c r="BK42" s="355"/>
      <c r="BL42" s="355"/>
      <c r="BM42" s="355"/>
      <c r="BN42" s="355"/>
      <c r="BO42" s="355"/>
      <c r="BP42" s="355"/>
      <c r="BQ42" s="355"/>
      <c r="BR42" s="355"/>
      <c r="BS42" s="355"/>
      <c r="BT42" s="355"/>
      <c r="BU42" s="355"/>
      <c r="BV42" s="163"/>
      <c r="BW42" s="354" t="str">
        <f t="shared" si="2"/>
        <v/>
      </c>
      <c r="BX42" s="354"/>
      <c r="BY42" s="355" t="str">
        <f>IF('各会計、関係団体の財政状況及び健全化判断比率'!B76="","",'各会計、関係団体の財政状況及び健全化判断比率'!B76)</f>
        <v/>
      </c>
      <c r="BZ42" s="355"/>
      <c r="CA42" s="355"/>
      <c r="CB42" s="355"/>
      <c r="CC42" s="355"/>
      <c r="CD42" s="355"/>
      <c r="CE42" s="355"/>
      <c r="CF42" s="355"/>
      <c r="CG42" s="355"/>
      <c r="CH42" s="355"/>
      <c r="CI42" s="355"/>
      <c r="CJ42" s="355"/>
      <c r="CK42" s="355"/>
      <c r="CL42" s="355"/>
      <c r="CM42" s="355"/>
      <c r="CN42" s="163"/>
      <c r="CO42" s="354" t="str">
        <f t="shared" si="3"/>
        <v/>
      </c>
      <c r="CP42" s="354"/>
      <c r="CQ42" s="355" t="str">
        <f>IF('各会計、関係団体の財政状況及び健全化判断比率'!BS15="","",'各会計、関係団体の財政状況及び健全化判断比率'!BS15)</f>
        <v/>
      </c>
      <c r="CR42" s="355"/>
      <c r="CS42" s="355"/>
      <c r="CT42" s="355"/>
      <c r="CU42" s="355"/>
      <c r="CV42" s="355"/>
      <c r="CW42" s="355"/>
      <c r="CX42" s="355"/>
      <c r="CY42" s="355"/>
      <c r="CZ42" s="355"/>
      <c r="DA42" s="355"/>
      <c r="DB42" s="355"/>
      <c r="DC42" s="355"/>
      <c r="DD42" s="355"/>
      <c r="DE42" s="355"/>
      <c r="DG42" s="352" t="str">
        <f>IF('各会計、関係団体の財政状況及び健全化判断比率'!BR15="","",'各会計、関係団体の財政状況及び健全化判断比率'!BR15)</f>
        <v/>
      </c>
      <c r="DH42" s="352"/>
      <c r="DI42" s="168"/>
    </row>
    <row r="43" spans="1:113" ht="32.25" customHeight="1" x14ac:dyDescent="0.15">
      <c r="B43" s="190"/>
      <c r="C43" s="354" t="str">
        <f t="shared" si="5"/>
        <v/>
      </c>
      <c r="D43" s="354"/>
      <c r="E43" s="355" t="str">
        <f>IF('各会計、関係団体の財政状況及び健全化判断比率'!B16="","",'各会計、関係団体の財政状況及び健全化判断比率'!B16)</f>
        <v/>
      </c>
      <c r="F43" s="355"/>
      <c r="G43" s="355"/>
      <c r="H43" s="355"/>
      <c r="I43" s="355"/>
      <c r="J43" s="355"/>
      <c r="K43" s="355"/>
      <c r="L43" s="355"/>
      <c r="M43" s="355"/>
      <c r="N43" s="355"/>
      <c r="O43" s="355"/>
      <c r="P43" s="355"/>
      <c r="Q43" s="355"/>
      <c r="R43" s="355"/>
      <c r="S43" s="355"/>
      <c r="T43" s="163"/>
      <c r="U43" s="354" t="str">
        <f t="shared" si="4"/>
        <v/>
      </c>
      <c r="V43" s="354"/>
      <c r="W43" s="355"/>
      <c r="X43" s="355"/>
      <c r="Y43" s="355"/>
      <c r="Z43" s="355"/>
      <c r="AA43" s="355"/>
      <c r="AB43" s="355"/>
      <c r="AC43" s="355"/>
      <c r="AD43" s="355"/>
      <c r="AE43" s="355"/>
      <c r="AF43" s="355"/>
      <c r="AG43" s="355"/>
      <c r="AH43" s="355"/>
      <c r="AI43" s="355"/>
      <c r="AJ43" s="355"/>
      <c r="AK43" s="355"/>
      <c r="AL43" s="163"/>
      <c r="AM43" s="354" t="str">
        <f t="shared" si="0"/>
        <v/>
      </c>
      <c r="AN43" s="354"/>
      <c r="AO43" s="355"/>
      <c r="AP43" s="355"/>
      <c r="AQ43" s="355"/>
      <c r="AR43" s="355"/>
      <c r="AS43" s="355"/>
      <c r="AT43" s="355"/>
      <c r="AU43" s="355"/>
      <c r="AV43" s="355"/>
      <c r="AW43" s="355"/>
      <c r="AX43" s="355"/>
      <c r="AY43" s="355"/>
      <c r="AZ43" s="355"/>
      <c r="BA43" s="355"/>
      <c r="BB43" s="355"/>
      <c r="BC43" s="355"/>
      <c r="BD43" s="163"/>
      <c r="BE43" s="354" t="str">
        <f t="shared" si="1"/>
        <v/>
      </c>
      <c r="BF43" s="354"/>
      <c r="BG43" s="355"/>
      <c r="BH43" s="355"/>
      <c r="BI43" s="355"/>
      <c r="BJ43" s="355"/>
      <c r="BK43" s="355"/>
      <c r="BL43" s="355"/>
      <c r="BM43" s="355"/>
      <c r="BN43" s="355"/>
      <c r="BO43" s="355"/>
      <c r="BP43" s="355"/>
      <c r="BQ43" s="355"/>
      <c r="BR43" s="355"/>
      <c r="BS43" s="355"/>
      <c r="BT43" s="355"/>
      <c r="BU43" s="355"/>
      <c r="BV43" s="163"/>
      <c r="BW43" s="354" t="str">
        <f t="shared" si="2"/>
        <v/>
      </c>
      <c r="BX43" s="354"/>
      <c r="BY43" s="355" t="str">
        <f>IF('各会計、関係団体の財政状況及び健全化判断比率'!B77="","",'各会計、関係団体の財政状況及び健全化判断比率'!B77)</f>
        <v/>
      </c>
      <c r="BZ43" s="355"/>
      <c r="CA43" s="355"/>
      <c r="CB43" s="355"/>
      <c r="CC43" s="355"/>
      <c r="CD43" s="355"/>
      <c r="CE43" s="355"/>
      <c r="CF43" s="355"/>
      <c r="CG43" s="355"/>
      <c r="CH43" s="355"/>
      <c r="CI43" s="355"/>
      <c r="CJ43" s="355"/>
      <c r="CK43" s="355"/>
      <c r="CL43" s="355"/>
      <c r="CM43" s="355"/>
      <c r="CN43" s="163"/>
      <c r="CO43" s="354" t="str">
        <f t="shared" si="3"/>
        <v/>
      </c>
      <c r="CP43" s="354"/>
      <c r="CQ43" s="355" t="str">
        <f>IF('各会計、関係団体の財政状況及び健全化判断比率'!BS16="","",'各会計、関係団体の財政状況及び健全化判断比率'!BS16)</f>
        <v/>
      </c>
      <c r="CR43" s="355"/>
      <c r="CS43" s="355"/>
      <c r="CT43" s="355"/>
      <c r="CU43" s="355"/>
      <c r="CV43" s="355"/>
      <c r="CW43" s="355"/>
      <c r="CX43" s="355"/>
      <c r="CY43" s="355"/>
      <c r="CZ43" s="355"/>
      <c r="DA43" s="355"/>
      <c r="DB43" s="355"/>
      <c r="DC43" s="355"/>
      <c r="DD43" s="355"/>
      <c r="DE43" s="355"/>
      <c r="DG43" s="352" t="str">
        <f>IF('各会計、関係団体の財政状況及び健全化判断比率'!BR16="","",'各会計、関係団体の財政状況及び健全化判断比率'!BR16)</f>
        <v/>
      </c>
      <c r="DH43" s="352"/>
      <c r="DI43" s="168"/>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351" t="s">
        <v>194</v>
      </c>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1"/>
      <c r="DD46" s="351"/>
      <c r="DE46" s="351"/>
      <c r="DF46" s="351"/>
      <c r="DG46" s="351"/>
      <c r="DH46" s="351"/>
      <c r="DI46" s="351"/>
    </row>
    <row r="47" spans="1:113" x14ac:dyDescent="0.15">
      <c r="E47" s="351" t="s">
        <v>195</v>
      </c>
      <c r="F47" s="351"/>
      <c r="G47" s="351"/>
      <c r="H47" s="351"/>
      <c r="I47" s="351"/>
      <c r="J47" s="351"/>
      <c r="K47" s="351"/>
      <c r="L47" s="351"/>
      <c r="M47" s="351"/>
      <c r="N47" s="351"/>
      <c r="O47" s="351"/>
      <c r="P47" s="351"/>
      <c r="Q47" s="351"/>
      <c r="R47" s="351"/>
      <c r="S47" s="351"/>
      <c r="T47" s="351"/>
      <c r="U47" s="351"/>
      <c r="V47" s="351"/>
      <c r="W47" s="351"/>
      <c r="X47" s="351"/>
      <c r="Y47" s="351"/>
      <c r="Z47" s="351"/>
      <c r="AA47" s="351"/>
      <c r="AB47" s="351"/>
      <c r="AC47" s="351"/>
      <c r="AD47" s="351"/>
      <c r="AE47" s="351"/>
      <c r="AF47" s="351"/>
      <c r="AG47" s="351"/>
      <c r="AH47" s="351"/>
      <c r="AI47" s="351"/>
      <c r="AJ47" s="351"/>
      <c r="AK47" s="351"/>
      <c r="AL47" s="351"/>
      <c r="AM47" s="351"/>
      <c r="AN47" s="351"/>
      <c r="AO47" s="351"/>
      <c r="AP47" s="351"/>
      <c r="AQ47" s="351"/>
      <c r="AR47" s="351"/>
      <c r="AS47" s="351"/>
      <c r="AT47" s="351"/>
      <c r="AU47" s="351"/>
      <c r="AV47" s="351"/>
      <c r="AW47" s="351"/>
      <c r="AX47" s="351"/>
      <c r="AY47" s="351"/>
      <c r="AZ47" s="351"/>
      <c r="BA47" s="351"/>
      <c r="BB47" s="351"/>
      <c r="BC47" s="351"/>
      <c r="BD47" s="351"/>
      <c r="BE47" s="351"/>
      <c r="BF47" s="351"/>
      <c r="BG47" s="351"/>
      <c r="BH47" s="351"/>
      <c r="BI47" s="351"/>
      <c r="BJ47" s="351"/>
      <c r="BK47" s="351"/>
      <c r="BL47" s="351"/>
      <c r="BM47" s="351"/>
      <c r="BN47" s="351"/>
      <c r="BO47" s="351"/>
      <c r="BP47" s="351"/>
      <c r="BQ47" s="351"/>
      <c r="BR47" s="351"/>
      <c r="BS47" s="351"/>
      <c r="BT47" s="351"/>
      <c r="BU47" s="351"/>
      <c r="BV47" s="351"/>
      <c r="BW47" s="351"/>
      <c r="BX47" s="351"/>
      <c r="BY47" s="351"/>
      <c r="BZ47" s="351"/>
      <c r="CA47" s="351"/>
      <c r="CB47" s="351"/>
      <c r="CC47" s="351"/>
      <c r="CD47" s="351"/>
      <c r="CE47" s="351"/>
      <c r="CF47" s="351"/>
      <c r="CG47" s="351"/>
      <c r="CH47" s="351"/>
      <c r="CI47" s="351"/>
      <c r="CJ47" s="351"/>
      <c r="CK47" s="351"/>
      <c r="CL47" s="351"/>
      <c r="CM47" s="351"/>
      <c r="CN47" s="351"/>
      <c r="CO47" s="351"/>
      <c r="CP47" s="351"/>
      <c r="CQ47" s="351"/>
      <c r="CR47" s="351"/>
      <c r="CS47" s="351"/>
      <c r="CT47" s="351"/>
      <c r="CU47" s="351"/>
      <c r="CV47" s="351"/>
      <c r="CW47" s="351"/>
      <c r="CX47" s="351"/>
      <c r="CY47" s="351"/>
      <c r="CZ47" s="351"/>
      <c r="DA47" s="351"/>
      <c r="DB47" s="351"/>
      <c r="DC47" s="351"/>
      <c r="DD47" s="351"/>
      <c r="DE47" s="351"/>
      <c r="DF47" s="351"/>
      <c r="DG47" s="351"/>
      <c r="DH47" s="351"/>
      <c r="DI47" s="351"/>
    </row>
    <row r="48" spans="1:113" x14ac:dyDescent="0.15">
      <c r="E48" s="351" t="s">
        <v>196</v>
      </c>
      <c r="F48" s="351"/>
      <c r="G48" s="351"/>
      <c r="H48" s="351"/>
      <c r="I48" s="351"/>
      <c r="J48" s="351"/>
      <c r="K48" s="351"/>
      <c r="L48" s="351"/>
      <c r="M48" s="351"/>
      <c r="N48" s="351"/>
      <c r="O48" s="351"/>
      <c r="P48" s="351"/>
      <c r="Q48" s="351"/>
      <c r="R48" s="351"/>
      <c r="S48" s="351"/>
      <c r="T48" s="351"/>
      <c r="U48" s="351"/>
      <c r="V48" s="351"/>
      <c r="W48" s="351"/>
      <c r="X48" s="351"/>
      <c r="Y48" s="351"/>
      <c r="Z48" s="351"/>
      <c r="AA48" s="351"/>
      <c r="AB48" s="351"/>
      <c r="AC48" s="351"/>
      <c r="AD48" s="351"/>
      <c r="AE48" s="351"/>
      <c r="AF48" s="351"/>
      <c r="AG48" s="351"/>
      <c r="AH48" s="351"/>
      <c r="AI48" s="351"/>
      <c r="AJ48" s="351"/>
      <c r="AK48" s="351"/>
      <c r="AL48" s="351"/>
      <c r="AM48" s="351"/>
      <c r="AN48" s="351"/>
      <c r="AO48" s="351"/>
      <c r="AP48" s="351"/>
      <c r="AQ48" s="351"/>
      <c r="AR48" s="351"/>
      <c r="AS48" s="351"/>
      <c r="AT48" s="351"/>
      <c r="AU48" s="351"/>
      <c r="AV48" s="351"/>
      <c r="AW48" s="351"/>
      <c r="AX48" s="351"/>
      <c r="AY48" s="351"/>
      <c r="AZ48" s="351"/>
      <c r="BA48" s="351"/>
      <c r="BB48" s="351"/>
      <c r="BC48" s="351"/>
      <c r="BD48" s="351"/>
      <c r="BE48" s="351"/>
      <c r="BF48" s="351"/>
      <c r="BG48" s="351"/>
      <c r="BH48" s="351"/>
      <c r="BI48" s="351"/>
      <c r="BJ48" s="351"/>
      <c r="BK48" s="351"/>
      <c r="BL48" s="351"/>
      <c r="BM48" s="351"/>
      <c r="BN48" s="351"/>
      <c r="BO48" s="351"/>
      <c r="BP48" s="351"/>
      <c r="BQ48" s="351"/>
      <c r="BR48" s="351"/>
      <c r="BS48" s="351"/>
      <c r="BT48" s="351"/>
      <c r="BU48" s="351"/>
      <c r="BV48" s="351"/>
      <c r="BW48" s="351"/>
      <c r="BX48" s="351"/>
      <c r="BY48" s="351"/>
      <c r="BZ48" s="351"/>
      <c r="CA48" s="351"/>
      <c r="CB48" s="351"/>
      <c r="CC48" s="351"/>
      <c r="CD48" s="351"/>
      <c r="CE48" s="351"/>
      <c r="CF48" s="351"/>
      <c r="CG48" s="351"/>
      <c r="CH48" s="351"/>
      <c r="CI48" s="351"/>
      <c r="CJ48" s="351"/>
      <c r="CK48" s="351"/>
      <c r="CL48" s="351"/>
      <c r="CM48" s="351"/>
      <c r="CN48" s="351"/>
      <c r="CO48" s="351"/>
      <c r="CP48" s="351"/>
      <c r="CQ48" s="351"/>
      <c r="CR48" s="351"/>
      <c r="CS48" s="351"/>
      <c r="CT48" s="351"/>
      <c r="CU48" s="351"/>
      <c r="CV48" s="351"/>
      <c r="CW48" s="351"/>
      <c r="CX48" s="351"/>
      <c r="CY48" s="351"/>
      <c r="CZ48" s="351"/>
      <c r="DA48" s="351"/>
      <c r="DB48" s="351"/>
      <c r="DC48" s="351"/>
      <c r="DD48" s="351"/>
      <c r="DE48" s="351"/>
      <c r="DF48" s="351"/>
      <c r="DG48" s="351"/>
      <c r="DH48" s="351"/>
      <c r="DI48" s="351"/>
    </row>
    <row r="49" spans="5:113" x14ac:dyDescent="0.15">
      <c r="E49" s="353" t="s">
        <v>197</v>
      </c>
      <c r="F49" s="353"/>
      <c r="G49" s="353"/>
      <c r="H49" s="353"/>
      <c r="I49" s="353"/>
      <c r="J49" s="353"/>
      <c r="K49" s="353"/>
      <c r="L49" s="353"/>
      <c r="M49" s="353"/>
      <c r="N49" s="353"/>
      <c r="O49" s="353"/>
      <c r="P49" s="353"/>
      <c r="Q49" s="353"/>
      <c r="R49" s="353"/>
      <c r="S49" s="353"/>
      <c r="T49" s="353"/>
      <c r="U49" s="353"/>
      <c r="V49" s="353"/>
      <c r="W49" s="353"/>
      <c r="X49" s="353"/>
      <c r="Y49" s="353"/>
      <c r="Z49" s="353"/>
      <c r="AA49" s="353"/>
      <c r="AB49" s="353"/>
      <c r="AC49" s="353"/>
      <c r="AD49" s="353"/>
      <c r="AE49" s="353"/>
      <c r="AF49" s="353"/>
      <c r="AG49" s="353"/>
      <c r="AH49" s="353"/>
      <c r="AI49" s="353"/>
      <c r="AJ49" s="353"/>
      <c r="AK49" s="353"/>
      <c r="AL49" s="353"/>
      <c r="AM49" s="353"/>
      <c r="AN49" s="353"/>
      <c r="AO49" s="353"/>
      <c r="AP49" s="353"/>
      <c r="AQ49" s="353"/>
      <c r="AR49" s="353"/>
      <c r="AS49" s="353"/>
      <c r="AT49" s="353"/>
      <c r="AU49" s="353"/>
      <c r="AV49" s="353"/>
      <c r="AW49" s="353"/>
      <c r="AX49" s="353"/>
      <c r="AY49" s="353"/>
      <c r="AZ49" s="353"/>
      <c r="BA49" s="353"/>
      <c r="BB49" s="353"/>
      <c r="BC49" s="353"/>
      <c r="BD49" s="353"/>
      <c r="BE49" s="353"/>
      <c r="BF49" s="353"/>
      <c r="BG49" s="353"/>
      <c r="BH49" s="353"/>
      <c r="BI49" s="353"/>
      <c r="BJ49" s="353"/>
      <c r="BK49" s="353"/>
      <c r="BL49" s="353"/>
      <c r="BM49" s="353"/>
      <c r="BN49" s="353"/>
      <c r="BO49" s="353"/>
      <c r="BP49" s="353"/>
      <c r="BQ49" s="353"/>
      <c r="BR49" s="353"/>
      <c r="BS49" s="353"/>
      <c r="BT49" s="353"/>
      <c r="BU49" s="353"/>
      <c r="BV49" s="353"/>
      <c r="BW49" s="353"/>
      <c r="BX49" s="353"/>
      <c r="BY49" s="353"/>
      <c r="BZ49" s="353"/>
      <c r="CA49" s="353"/>
      <c r="CB49" s="353"/>
      <c r="CC49" s="353"/>
      <c r="CD49" s="353"/>
      <c r="CE49" s="353"/>
      <c r="CF49" s="353"/>
      <c r="CG49" s="353"/>
      <c r="CH49" s="353"/>
      <c r="CI49" s="353"/>
      <c r="CJ49" s="353"/>
      <c r="CK49" s="353"/>
      <c r="CL49" s="353"/>
      <c r="CM49" s="353"/>
      <c r="CN49" s="353"/>
      <c r="CO49" s="353"/>
      <c r="CP49" s="353"/>
      <c r="CQ49" s="353"/>
      <c r="CR49" s="353"/>
      <c r="CS49" s="353"/>
      <c r="CT49" s="353"/>
      <c r="CU49" s="353"/>
      <c r="CV49" s="353"/>
      <c r="CW49" s="353"/>
      <c r="CX49" s="353"/>
      <c r="CY49" s="353"/>
      <c r="CZ49" s="353"/>
      <c r="DA49" s="353"/>
      <c r="DB49" s="353"/>
      <c r="DC49" s="353"/>
      <c r="DD49" s="353"/>
      <c r="DE49" s="353"/>
      <c r="DF49" s="353"/>
      <c r="DG49" s="353"/>
      <c r="DH49" s="353"/>
      <c r="DI49" s="353"/>
    </row>
    <row r="50" spans="5:113" x14ac:dyDescent="0.15">
      <c r="E50" s="351" t="s">
        <v>198</v>
      </c>
      <c r="F50" s="351"/>
      <c r="G50" s="351"/>
      <c r="H50" s="351"/>
      <c r="I50" s="351"/>
      <c r="J50" s="351"/>
      <c r="K50" s="351"/>
      <c r="L50" s="351"/>
      <c r="M50" s="351"/>
      <c r="N50" s="351"/>
      <c r="O50" s="351"/>
      <c r="P50" s="351"/>
      <c r="Q50" s="351"/>
      <c r="R50" s="351"/>
      <c r="S50" s="351"/>
      <c r="T50" s="351"/>
      <c r="U50" s="351"/>
      <c r="V50" s="351"/>
      <c r="W50" s="351"/>
      <c r="X50" s="351"/>
      <c r="Y50" s="351"/>
      <c r="Z50" s="351"/>
      <c r="AA50" s="351"/>
      <c r="AB50" s="351"/>
      <c r="AC50" s="351"/>
      <c r="AD50" s="351"/>
      <c r="AE50" s="351"/>
      <c r="AF50" s="351"/>
      <c r="AG50" s="351"/>
      <c r="AH50" s="351"/>
      <c r="AI50" s="351"/>
      <c r="AJ50" s="351"/>
      <c r="AK50" s="351"/>
      <c r="AL50" s="351"/>
      <c r="AM50" s="351"/>
      <c r="AN50" s="351"/>
      <c r="AO50" s="351"/>
      <c r="AP50" s="351"/>
      <c r="AQ50" s="351"/>
      <c r="AR50" s="351"/>
      <c r="AS50" s="351"/>
      <c r="AT50" s="351"/>
      <c r="AU50" s="351"/>
      <c r="AV50" s="351"/>
      <c r="AW50" s="351"/>
      <c r="AX50" s="351"/>
      <c r="AY50" s="351"/>
      <c r="AZ50" s="351"/>
      <c r="BA50" s="351"/>
      <c r="BB50" s="351"/>
      <c r="BC50" s="351"/>
      <c r="BD50" s="351"/>
      <c r="BE50" s="351"/>
      <c r="BF50" s="351"/>
      <c r="BG50" s="351"/>
      <c r="BH50" s="351"/>
      <c r="BI50" s="351"/>
      <c r="BJ50" s="351"/>
      <c r="BK50" s="351"/>
      <c r="BL50" s="351"/>
      <c r="BM50" s="351"/>
      <c r="BN50" s="351"/>
      <c r="BO50" s="351"/>
      <c r="BP50" s="351"/>
      <c r="BQ50" s="351"/>
      <c r="BR50" s="351"/>
      <c r="BS50" s="351"/>
      <c r="BT50" s="351"/>
      <c r="BU50" s="351"/>
      <c r="BV50" s="351"/>
      <c r="BW50" s="351"/>
      <c r="BX50" s="351"/>
      <c r="BY50" s="351"/>
      <c r="BZ50" s="351"/>
      <c r="CA50" s="351"/>
      <c r="CB50" s="351"/>
      <c r="CC50" s="351"/>
      <c r="CD50" s="351"/>
      <c r="CE50" s="351"/>
      <c r="CF50" s="351"/>
      <c r="CG50" s="351"/>
      <c r="CH50" s="351"/>
      <c r="CI50" s="351"/>
      <c r="CJ50" s="351"/>
      <c r="CK50" s="351"/>
      <c r="CL50" s="351"/>
      <c r="CM50" s="351"/>
      <c r="CN50" s="351"/>
      <c r="CO50" s="351"/>
      <c r="CP50" s="351"/>
      <c r="CQ50" s="351"/>
      <c r="CR50" s="351"/>
      <c r="CS50" s="351"/>
      <c r="CT50" s="351"/>
      <c r="CU50" s="351"/>
      <c r="CV50" s="351"/>
      <c r="CW50" s="351"/>
      <c r="CX50" s="351"/>
      <c r="CY50" s="351"/>
      <c r="CZ50" s="351"/>
      <c r="DA50" s="351"/>
      <c r="DB50" s="351"/>
      <c r="DC50" s="351"/>
      <c r="DD50" s="351"/>
      <c r="DE50" s="351"/>
      <c r="DF50" s="351"/>
      <c r="DG50" s="351"/>
      <c r="DH50" s="351"/>
      <c r="DI50" s="351"/>
    </row>
    <row r="51" spans="5:113" x14ac:dyDescent="0.15">
      <c r="E51" s="351" t="s">
        <v>199</v>
      </c>
      <c r="F51" s="351"/>
      <c r="G51" s="351"/>
      <c r="H51" s="351"/>
      <c r="I51" s="351"/>
      <c r="J51" s="351"/>
      <c r="K51" s="351"/>
      <c r="L51" s="351"/>
      <c r="M51" s="351"/>
      <c r="N51" s="351"/>
      <c r="O51" s="351"/>
      <c r="P51" s="351"/>
      <c r="Q51" s="351"/>
      <c r="R51" s="351"/>
      <c r="S51" s="351"/>
      <c r="T51" s="351"/>
      <c r="U51" s="351"/>
      <c r="V51" s="351"/>
      <c r="W51" s="351"/>
      <c r="X51" s="351"/>
      <c r="Y51" s="351"/>
      <c r="Z51" s="351"/>
      <c r="AA51" s="351"/>
      <c r="AB51" s="351"/>
      <c r="AC51" s="351"/>
      <c r="AD51" s="351"/>
      <c r="AE51" s="351"/>
      <c r="AF51" s="351"/>
      <c r="AG51" s="351"/>
      <c r="AH51" s="351"/>
      <c r="AI51" s="351"/>
      <c r="AJ51" s="351"/>
      <c r="AK51" s="351"/>
      <c r="AL51" s="351"/>
      <c r="AM51" s="351"/>
      <c r="AN51" s="351"/>
      <c r="AO51" s="351"/>
      <c r="AP51" s="351"/>
      <c r="AQ51" s="351"/>
      <c r="AR51" s="351"/>
      <c r="AS51" s="351"/>
      <c r="AT51" s="351"/>
      <c r="AU51" s="351"/>
      <c r="AV51" s="351"/>
      <c r="AW51" s="351"/>
      <c r="AX51" s="351"/>
      <c r="AY51" s="351"/>
      <c r="AZ51" s="351"/>
      <c r="BA51" s="351"/>
      <c r="BB51" s="351"/>
      <c r="BC51" s="351"/>
      <c r="BD51" s="351"/>
      <c r="BE51" s="351"/>
      <c r="BF51" s="351"/>
      <c r="BG51" s="351"/>
      <c r="BH51" s="351"/>
      <c r="BI51" s="351"/>
      <c r="BJ51" s="351"/>
      <c r="BK51" s="351"/>
      <c r="BL51" s="351"/>
      <c r="BM51" s="351"/>
      <c r="BN51" s="351"/>
      <c r="BO51" s="351"/>
      <c r="BP51" s="351"/>
      <c r="BQ51" s="351"/>
      <c r="BR51" s="351"/>
      <c r="BS51" s="351"/>
      <c r="BT51" s="351"/>
      <c r="BU51" s="351"/>
      <c r="BV51" s="351"/>
      <c r="BW51" s="351"/>
      <c r="BX51" s="351"/>
      <c r="BY51" s="351"/>
      <c r="BZ51" s="351"/>
      <c r="CA51" s="351"/>
      <c r="CB51" s="351"/>
      <c r="CC51" s="351"/>
      <c r="CD51" s="351"/>
      <c r="CE51" s="351"/>
      <c r="CF51" s="351"/>
      <c r="CG51" s="351"/>
      <c r="CH51" s="351"/>
      <c r="CI51" s="351"/>
      <c r="CJ51" s="351"/>
      <c r="CK51" s="351"/>
      <c r="CL51" s="351"/>
      <c r="CM51" s="351"/>
      <c r="CN51" s="351"/>
      <c r="CO51" s="351"/>
      <c r="CP51" s="351"/>
      <c r="CQ51" s="351"/>
      <c r="CR51" s="351"/>
      <c r="CS51" s="351"/>
      <c r="CT51" s="351"/>
      <c r="CU51" s="351"/>
      <c r="CV51" s="351"/>
      <c r="CW51" s="351"/>
      <c r="CX51" s="351"/>
      <c r="CY51" s="351"/>
      <c r="CZ51" s="351"/>
      <c r="DA51" s="351"/>
      <c r="DB51" s="351"/>
      <c r="DC51" s="351"/>
      <c r="DD51" s="351"/>
      <c r="DE51" s="351"/>
      <c r="DF51" s="351"/>
      <c r="DG51" s="351"/>
      <c r="DH51" s="351"/>
      <c r="DI51" s="351"/>
    </row>
    <row r="52" spans="5:113" x14ac:dyDescent="0.15">
      <c r="E52" s="351" t="s">
        <v>200</v>
      </c>
      <c r="F52" s="351"/>
      <c r="G52" s="351"/>
      <c r="H52" s="351"/>
      <c r="I52" s="351"/>
      <c r="J52" s="351"/>
      <c r="K52" s="351"/>
      <c r="L52" s="351"/>
      <c r="M52" s="351"/>
      <c r="N52" s="351"/>
      <c r="O52" s="351"/>
      <c r="P52" s="351"/>
      <c r="Q52" s="351"/>
      <c r="R52" s="351"/>
      <c r="S52" s="351"/>
      <c r="T52" s="351"/>
      <c r="U52" s="351"/>
      <c r="V52" s="351"/>
      <c r="W52" s="351"/>
      <c r="X52" s="351"/>
      <c r="Y52" s="351"/>
      <c r="Z52" s="351"/>
      <c r="AA52" s="351"/>
      <c r="AB52" s="351"/>
      <c r="AC52" s="351"/>
      <c r="AD52" s="351"/>
      <c r="AE52" s="351"/>
      <c r="AF52" s="351"/>
      <c r="AG52" s="351"/>
      <c r="AH52" s="351"/>
      <c r="AI52" s="351"/>
      <c r="AJ52" s="351"/>
      <c r="AK52" s="351"/>
      <c r="AL52" s="351"/>
      <c r="AM52" s="351"/>
      <c r="AN52" s="351"/>
      <c r="AO52" s="351"/>
      <c r="AP52" s="351"/>
      <c r="AQ52" s="351"/>
      <c r="AR52" s="351"/>
      <c r="AS52" s="351"/>
      <c r="AT52" s="351"/>
      <c r="AU52" s="351"/>
      <c r="AV52" s="351"/>
      <c r="AW52" s="351"/>
      <c r="AX52" s="351"/>
      <c r="AY52" s="351"/>
      <c r="AZ52" s="351"/>
      <c r="BA52" s="351"/>
      <c r="BB52" s="351"/>
      <c r="BC52" s="351"/>
      <c r="BD52" s="351"/>
      <c r="BE52" s="351"/>
      <c r="BF52" s="351"/>
      <c r="BG52" s="351"/>
      <c r="BH52" s="351"/>
      <c r="BI52" s="351"/>
      <c r="BJ52" s="351"/>
      <c r="BK52" s="351"/>
      <c r="BL52" s="351"/>
      <c r="BM52" s="351"/>
      <c r="BN52" s="351"/>
      <c r="BO52" s="351"/>
      <c r="BP52" s="351"/>
      <c r="BQ52" s="351"/>
      <c r="BR52" s="351"/>
      <c r="BS52" s="351"/>
      <c r="BT52" s="351"/>
      <c r="BU52" s="351"/>
      <c r="BV52" s="351"/>
      <c r="BW52" s="351"/>
      <c r="BX52" s="351"/>
      <c r="BY52" s="351"/>
      <c r="BZ52" s="351"/>
      <c r="CA52" s="351"/>
      <c r="CB52" s="351"/>
      <c r="CC52" s="351"/>
      <c r="CD52" s="351"/>
      <c r="CE52" s="351"/>
      <c r="CF52" s="351"/>
      <c r="CG52" s="351"/>
      <c r="CH52" s="351"/>
      <c r="CI52" s="351"/>
      <c r="CJ52" s="351"/>
      <c r="CK52" s="351"/>
      <c r="CL52" s="351"/>
      <c r="CM52" s="351"/>
      <c r="CN52" s="351"/>
      <c r="CO52" s="351"/>
      <c r="CP52" s="351"/>
      <c r="CQ52" s="351"/>
      <c r="CR52" s="351"/>
      <c r="CS52" s="351"/>
      <c r="CT52" s="351"/>
      <c r="CU52" s="351"/>
      <c r="CV52" s="351"/>
      <c r="CW52" s="351"/>
      <c r="CX52" s="351"/>
      <c r="CY52" s="351"/>
      <c r="CZ52" s="351"/>
      <c r="DA52" s="351"/>
      <c r="DB52" s="351"/>
      <c r="DC52" s="351"/>
      <c r="DD52" s="351"/>
      <c r="DE52" s="351"/>
      <c r="DF52" s="351"/>
      <c r="DG52" s="351"/>
      <c r="DH52" s="351"/>
      <c r="DI52" s="351"/>
    </row>
    <row r="53" spans="5:113" x14ac:dyDescent="0.15">
      <c r="E53" s="351" t="s">
        <v>201</v>
      </c>
      <c r="F53" s="351"/>
      <c r="G53" s="351"/>
      <c r="H53" s="351"/>
      <c r="I53" s="351"/>
      <c r="J53" s="351"/>
      <c r="K53" s="351"/>
      <c r="L53" s="351"/>
      <c r="M53" s="351"/>
      <c r="N53" s="351"/>
      <c r="O53" s="351"/>
      <c r="P53" s="351"/>
      <c r="Q53" s="351"/>
      <c r="R53" s="351"/>
      <c r="S53" s="351"/>
      <c r="T53" s="351"/>
      <c r="U53" s="351"/>
      <c r="V53" s="351"/>
      <c r="W53" s="351"/>
      <c r="X53" s="351"/>
      <c r="Y53" s="351"/>
      <c r="Z53" s="351"/>
      <c r="AA53" s="351"/>
      <c r="AB53" s="351"/>
      <c r="AC53" s="351"/>
      <c r="AD53" s="351"/>
      <c r="AE53" s="351"/>
      <c r="AF53" s="351"/>
      <c r="AG53" s="351"/>
      <c r="AH53" s="351"/>
      <c r="AI53" s="351"/>
      <c r="AJ53" s="351"/>
      <c r="AK53" s="351"/>
      <c r="AL53" s="351"/>
      <c r="AM53" s="351"/>
      <c r="AN53" s="351"/>
      <c r="AO53" s="351"/>
      <c r="AP53" s="351"/>
      <c r="AQ53" s="351"/>
      <c r="AR53" s="351"/>
      <c r="AS53" s="351"/>
      <c r="AT53" s="351"/>
      <c r="AU53" s="351"/>
      <c r="AV53" s="351"/>
      <c r="AW53" s="351"/>
      <c r="AX53" s="351"/>
      <c r="AY53" s="351"/>
      <c r="AZ53" s="351"/>
      <c r="BA53" s="351"/>
      <c r="BB53" s="351"/>
      <c r="BC53" s="351"/>
      <c r="BD53" s="351"/>
      <c r="BE53" s="351"/>
      <c r="BF53" s="351"/>
      <c r="BG53" s="351"/>
      <c r="BH53" s="351"/>
      <c r="BI53" s="351"/>
      <c r="BJ53" s="351"/>
      <c r="BK53" s="351"/>
      <c r="BL53" s="351"/>
      <c r="BM53" s="351"/>
      <c r="BN53" s="351"/>
      <c r="BO53" s="351"/>
      <c r="BP53" s="351"/>
      <c r="BQ53" s="351"/>
      <c r="BR53" s="351"/>
      <c r="BS53" s="351"/>
      <c r="BT53" s="351"/>
      <c r="BU53" s="351"/>
      <c r="BV53" s="351"/>
      <c r="BW53" s="351"/>
      <c r="BX53" s="351"/>
      <c r="BY53" s="351"/>
      <c r="BZ53" s="351"/>
      <c r="CA53" s="351"/>
      <c r="CB53" s="351"/>
      <c r="CC53" s="351"/>
      <c r="CD53" s="351"/>
      <c r="CE53" s="351"/>
      <c r="CF53" s="351"/>
      <c r="CG53" s="351"/>
      <c r="CH53" s="351"/>
      <c r="CI53" s="351"/>
      <c r="CJ53" s="351"/>
      <c r="CK53" s="351"/>
      <c r="CL53" s="351"/>
      <c r="CM53" s="351"/>
      <c r="CN53" s="351"/>
      <c r="CO53" s="351"/>
      <c r="CP53" s="351"/>
      <c r="CQ53" s="351"/>
      <c r="CR53" s="351"/>
      <c r="CS53" s="351"/>
      <c r="CT53" s="351"/>
      <c r="CU53" s="351"/>
      <c r="CV53" s="351"/>
      <c r="CW53" s="351"/>
      <c r="CX53" s="351"/>
      <c r="CY53" s="351"/>
      <c r="CZ53" s="351"/>
      <c r="DA53" s="351"/>
      <c r="DB53" s="351"/>
      <c r="DC53" s="351"/>
      <c r="DD53" s="351"/>
      <c r="DE53" s="351"/>
      <c r="DF53" s="351"/>
      <c r="DG53" s="351"/>
      <c r="DH53" s="351"/>
      <c r="DI53" s="351"/>
    </row>
    <row r="54" spans="5:113" x14ac:dyDescent="0.15"/>
    <row r="55" spans="5:113" x14ac:dyDescent="0.15"/>
    <row r="56" spans="5:113" x14ac:dyDescent="0.15"/>
  </sheetData>
  <sheetProtection algorithmName="SHA-512" hashValue="MMhR7c+++tyLxdrryzmBlDrTS4OkhKXAcKCtSoeIQZ6F2z0COQK6SciQMrTtqxkL3E8OV32JKNsTOd6D6E32jg==" saltValue="SyW56lIGk6s7vgAmdWZAr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04" t="s">
        <v>202</v>
      </c>
      <c r="DI1" s="705"/>
      <c r="DJ1" s="705"/>
      <c r="DK1" s="705"/>
      <c r="DL1" s="705"/>
      <c r="DM1" s="705"/>
      <c r="DN1" s="706"/>
      <c r="DO1" s="196"/>
      <c r="DP1" s="704" t="s">
        <v>203</v>
      </c>
      <c r="DQ1" s="705"/>
      <c r="DR1" s="705"/>
      <c r="DS1" s="705"/>
      <c r="DT1" s="705"/>
      <c r="DU1" s="705"/>
      <c r="DV1" s="705"/>
      <c r="DW1" s="705"/>
      <c r="DX1" s="705"/>
      <c r="DY1" s="705"/>
      <c r="DZ1" s="705"/>
      <c r="EA1" s="705"/>
      <c r="EB1" s="705"/>
      <c r="EC1" s="706"/>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60" t="s">
        <v>205</v>
      </c>
      <c r="C3" s="661"/>
      <c r="D3" s="661"/>
      <c r="E3" s="661"/>
      <c r="F3" s="661"/>
      <c r="G3" s="661"/>
      <c r="H3" s="661"/>
      <c r="I3" s="661"/>
      <c r="J3" s="661"/>
      <c r="K3" s="661"/>
      <c r="L3" s="661"/>
      <c r="M3" s="661"/>
      <c r="N3" s="661"/>
      <c r="O3" s="661"/>
      <c r="P3" s="661"/>
      <c r="Q3" s="661"/>
      <c r="R3" s="661"/>
      <c r="S3" s="661"/>
      <c r="T3" s="661"/>
      <c r="U3" s="661"/>
      <c r="V3" s="661"/>
      <c r="W3" s="661"/>
      <c r="X3" s="661"/>
      <c r="Y3" s="661"/>
      <c r="Z3" s="661"/>
      <c r="AA3" s="661"/>
      <c r="AB3" s="661"/>
      <c r="AC3" s="661"/>
      <c r="AD3" s="661"/>
      <c r="AE3" s="661"/>
      <c r="AF3" s="661"/>
      <c r="AG3" s="661"/>
      <c r="AH3" s="661"/>
      <c r="AI3" s="661"/>
      <c r="AJ3" s="661"/>
      <c r="AK3" s="661"/>
      <c r="AL3" s="661"/>
      <c r="AM3" s="661"/>
      <c r="AN3" s="661"/>
      <c r="AO3" s="661"/>
      <c r="AP3" s="660" t="s">
        <v>206</v>
      </c>
      <c r="AQ3" s="661"/>
      <c r="AR3" s="661"/>
      <c r="AS3" s="661"/>
      <c r="AT3" s="661"/>
      <c r="AU3" s="661"/>
      <c r="AV3" s="661"/>
      <c r="AW3" s="661"/>
      <c r="AX3" s="661"/>
      <c r="AY3" s="661"/>
      <c r="AZ3" s="661"/>
      <c r="BA3" s="661"/>
      <c r="BB3" s="661"/>
      <c r="BC3" s="661"/>
      <c r="BD3" s="661"/>
      <c r="BE3" s="661"/>
      <c r="BF3" s="661"/>
      <c r="BG3" s="661"/>
      <c r="BH3" s="661"/>
      <c r="BI3" s="661"/>
      <c r="BJ3" s="661"/>
      <c r="BK3" s="661"/>
      <c r="BL3" s="661"/>
      <c r="BM3" s="661"/>
      <c r="BN3" s="661"/>
      <c r="BO3" s="661"/>
      <c r="BP3" s="661"/>
      <c r="BQ3" s="661"/>
      <c r="BR3" s="661"/>
      <c r="BS3" s="661"/>
      <c r="BT3" s="661"/>
      <c r="BU3" s="661"/>
      <c r="BV3" s="661"/>
      <c r="BW3" s="661"/>
      <c r="BX3" s="661"/>
      <c r="BY3" s="661"/>
      <c r="BZ3" s="661"/>
      <c r="CA3" s="661"/>
      <c r="CB3" s="662"/>
      <c r="CD3" s="660" t="s">
        <v>207</v>
      </c>
      <c r="CE3" s="661"/>
      <c r="CF3" s="661"/>
      <c r="CG3" s="661"/>
      <c r="CH3" s="661"/>
      <c r="CI3" s="661"/>
      <c r="CJ3" s="661"/>
      <c r="CK3" s="661"/>
      <c r="CL3" s="661"/>
      <c r="CM3" s="661"/>
      <c r="CN3" s="661"/>
      <c r="CO3" s="661"/>
      <c r="CP3" s="661"/>
      <c r="CQ3" s="661"/>
      <c r="CR3" s="661"/>
      <c r="CS3" s="661"/>
      <c r="CT3" s="661"/>
      <c r="CU3" s="661"/>
      <c r="CV3" s="661"/>
      <c r="CW3" s="661"/>
      <c r="CX3" s="661"/>
      <c r="CY3" s="661"/>
      <c r="CZ3" s="661"/>
      <c r="DA3" s="661"/>
      <c r="DB3" s="661"/>
      <c r="DC3" s="661"/>
      <c r="DD3" s="661"/>
      <c r="DE3" s="661"/>
      <c r="DF3" s="661"/>
      <c r="DG3" s="661"/>
      <c r="DH3" s="661"/>
      <c r="DI3" s="661"/>
      <c r="DJ3" s="661"/>
      <c r="DK3" s="661"/>
      <c r="DL3" s="661"/>
      <c r="DM3" s="661"/>
      <c r="DN3" s="661"/>
      <c r="DO3" s="661"/>
      <c r="DP3" s="661"/>
      <c r="DQ3" s="661"/>
      <c r="DR3" s="661"/>
      <c r="DS3" s="661"/>
      <c r="DT3" s="661"/>
      <c r="DU3" s="661"/>
      <c r="DV3" s="661"/>
      <c r="DW3" s="661"/>
      <c r="DX3" s="661"/>
      <c r="DY3" s="661"/>
      <c r="DZ3" s="661"/>
      <c r="EA3" s="661"/>
      <c r="EB3" s="661"/>
      <c r="EC3" s="662"/>
    </row>
    <row r="4" spans="2:143" ht="11.25" customHeight="1" x14ac:dyDescent="0.15">
      <c r="B4" s="660" t="s">
        <v>1</v>
      </c>
      <c r="C4" s="661"/>
      <c r="D4" s="661"/>
      <c r="E4" s="661"/>
      <c r="F4" s="661"/>
      <c r="G4" s="661"/>
      <c r="H4" s="661"/>
      <c r="I4" s="661"/>
      <c r="J4" s="661"/>
      <c r="K4" s="661"/>
      <c r="L4" s="661"/>
      <c r="M4" s="661"/>
      <c r="N4" s="661"/>
      <c r="O4" s="661"/>
      <c r="P4" s="661"/>
      <c r="Q4" s="662"/>
      <c r="R4" s="660" t="s">
        <v>208</v>
      </c>
      <c r="S4" s="661"/>
      <c r="T4" s="661"/>
      <c r="U4" s="661"/>
      <c r="V4" s="661"/>
      <c r="W4" s="661"/>
      <c r="X4" s="661"/>
      <c r="Y4" s="662"/>
      <c r="Z4" s="660" t="s">
        <v>209</v>
      </c>
      <c r="AA4" s="661"/>
      <c r="AB4" s="661"/>
      <c r="AC4" s="662"/>
      <c r="AD4" s="660" t="s">
        <v>210</v>
      </c>
      <c r="AE4" s="661"/>
      <c r="AF4" s="661"/>
      <c r="AG4" s="661"/>
      <c r="AH4" s="661"/>
      <c r="AI4" s="661"/>
      <c r="AJ4" s="661"/>
      <c r="AK4" s="662"/>
      <c r="AL4" s="660" t="s">
        <v>209</v>
      </c>
      <c r="AM4" s="661"/>
      <c r="AN4" s="661"/>
      <c r="AO4" s="662"/>
      <c r="AP4" s="707" t="s">
        <v>211</v>
      </c>
      <c r="AQ4" s="707"/>
      <c r="AR4" s="707"/>
      <c r="AS4" s="707"/>
      <c r="AT4" s="707"/>
      <c r="AU4" s="707"/>
      <c r="AV4" s="707"/>
      <c r="AW4" s="707"/>
      <c r="AX4" s="707"/>
      <c r="AY4" s="707"/>
      <c r="AZ4" s="707"/>
      <c r="BA4" s="707"/>
      <c r="BB4" s="707"/>
      <c r="BC4" s="707"/>
      <c r="BD4" s="707"/>
      <c r="BE4" s="707"/>
      <c r="BF4" s="707"/>
      <c r="BG4" s="707" t="s">
        <v>212</v>
      </c>
      <c r="BH4" s="707"/>
      <c r="BI4" s="707"/>
      <c r="BJ4" s="707"/>
      <c r="BK4" s="707"/>
      <c r="BL4" s="707"/>
      <c r="BM4" s="707"/>
      <c r="BN4" s="707"/>
      <c r="BO4" s="707" t="s">
        <v>209</v>
      </c>
      <c r="BP4" s="707"/>
      <c r="BQ4" s="707"/>
      <c r="BR4" s="707"/>
      <c r="BS4" s="707" t="s">
        <v>213</v>
      </c>
      <c r="BT4" s="707"/>
      <c r="BU4" s="707"/>
      <c r="BV4" s="707"/>
      <c r="BW4" s="707"/>
      <c r="BX4" s="707"/>
      <c r="BY4" s="707"/>
      <c r="BZ4" s="707"/>
      <c r="CA4" s="707"/>
      <c r="CB4" s="707"/>
      <c r="CD4" s="660" t="s">
        <v>214</v>
      </c>
      <c r="CE4" s="661"/>
      <c r="CF4" s="661"/>
      <c r="CG4" s="661"/>
      <c r="CH4" s="661"/>
      <c r="CI4" s="661"/>
      <c r="CJ4" s="661"/>
      <c r="CK4" s="661"/>
      <c r="CL4" s="661"/>
      <c r="CM4" s="661"/>
      <c r="CN4" s="661"/>
      <c r="CO4" s="661"/>
      <c r="CP4" s="661"/>
      <c r="CQ4" s="661"/>
      <c r="CR4" s="661"/>
      <c r="CS4" s="661"/>
      <c r="CT4" s="661"/>
      <c r="CU4" s="661"/>
      <c r="CV4" s="661"/>
      <c r="CW4" s="661"/>
      <c r="CX4" s="661"/>
      <c r="CY4" s="661"/>
      <c r="CZ4" s="661"/>
      <c r="DA4" s="661"/>
      <c r="DB4" s="661"/>
      <c r="DC4" s="661"/>
      <c r="DD4" s="661"/>
      <c r="DE4" s="661"/>
      <c r="DF4" s="661"/>
      <c r="DG4" s="661"/>
      <c r="DH4" s="661"/>
      <c r="DI4" s="661"/>
      <c r="DJ4" s="661"/>
      <c r="DK4" s="661"/>
      <c r="DL4" s="661"/>
      <c r="DM4" s="661"/>
      <c r="DN4" s="661"/>
      <c r="DO4" s="661"/>
      <c r="DP4" s="661"/>
      <c r="DQ4" s="661"/>
      <c r="DR4" s="661"/>
      <c r="DS4" s="661"/>
      <c r="DT4" s="661"/>
      <c r="DU4" s="661"/>
      <c r="DV4" s="661"/>
      <c r="DW4" s="661"/>
      <c r="DX4" s="661"/>
      <c r="DY4" s="661"/>
      <c r="DZ4" s="661"/>
      <c r="EA4" s="661"/>
      <c r="EB4" s="661"/>
      <c r="EC4" s="662"/>
    </row>
    <row r="5" spans="2:143" ht="11.25" customHeight="1" x14ac:dyDescent="0.15">
      <c r="B5" s="666" t="s">
        <v>215</v>
      </c>
      <c r="C5" s="667"/>
      <c r="D5" s="667"/>
      <c r="E5" s="667"/>
      <c r="F5" s="667"/>
      <c r="G5" s="667"/>
      <c r="H5" s="667"/>
      <c r="I5" s="667"/>
      <c r="J5" s="667"/>
      <c r="K5" s="667"/>
      <c r="L5" s="667"/>
      <c r="M5" s="667"/>
      <c r="N5" s="667"/>
      <c r="O5" s="667"/>
      <c r="P5" s="667"/>
      <c r="Q5" s="668"/>
      <c r="R5" s="663">
        <v>261454</v>
      </c>
      <c r="S5" s="664"/>
      <c r="T5" s="664"/>
      <c r="U5" s="664"/>
      <c r="V5" s="664"/>
      <c r="W5" s="664"/>
      <c r="X5" s="664"/>
      <c r="Y5" s="689"/>
      <c r="Z5" s="702">
        <v>4.0999999999999996</v>
      </c>
      <c r="AA5" s="702"/>
      <c r="AB5" s="702"/>
      <c r="AC5" s="702"/>
      <c r="AD5" s="703">
        <v>261454</v>
      </c>
      <c r="AE5" s="703"/>
      <c r="AF5" s="703"/>
      <c r="AG5" s="703"/>
      <c r="AH5" s="703"/>
      <c r="AI5" s="703"/>
      <c r="AJ5" s="703"/>
      <c r="AK5" s="703"/>
      <c r="AL5" s="690">
        <v>10.1</v>
      </c>
      <c r="AM5" s="672"/>
      <c r="AN5" s="672"/>
      <c r="AO5" s="691"/>
      <c r="AP5" s="666" t="s">
        <v>216</v>
      </c>
      <c r="AQ5" s="667"/>
      <c r="AR5" s="667"/>
      <c r="AS5" s="667"/>
      <c r="AT5" s="667"/>
      <c r="AU5" s="667"/>
      <c r="AV5" s="667"/>
      <c r="AW5" s="667"/>
      <c r="AX5" s="667"/>
      <c r="AY5" s="667"/>
      <c r="AZ5" s="667"/>
      <c r="BA5" s="667"/>
      <c r="BB5" s="667"/>
      <c r="BC5" s="667"/>
      <c r="BD5" s="667"/>
      <c r="BE5" s="667"/>
      <c r="BF5" s="668"/>
      <c r="BG5" s="608">
        <v>249426</v>
      </c>
      <c r="BH5" s="609"/>
      <c r="BI5" s="609"/>
      <c r="BJ5" s="609"/>
      <c r="BK5" s="609"/>
      <c r="BL5" s="609"/>
      <c r="BM5" s="609"/>
      <c r="BN5" s="610"/>
      <c r="BO5" s="646">
        <v>95.4</v>
      </c>
      <c r="BP5" s="646"/>
      <c r="BQ5" s="646"/>
      <c r="BR5" s="646"/>
      <c r="BS5" s="647">
        <v>2083</v>
      </c>
      <c r="BT5" s="647"/>
      <c r="BU5" s="647"/>
      <c r="BV5" s="647"/>
      <c r="BW5" s="647"/>
      <c r="BX5" s="647"/>
      <c r="BY5" s="647"/>
      <c r="BZ5" s="647"/>
      <c r="CA5" s="647"/>
      <c r="CB5" s="682"/>
      <c r="CD5" s="660" t="s">
        <v>211</v>
      </c>
      <c r="CE5" s="661"/>
      <c r="CF5" s="661"/>
      <c r="CG5" s="661"/>
      <c r="CH5" s="661"/>
      <c r="CI5" s="661"/>
      <c r="CJ5" s="661"/>
      <c r="CK5" s="661"/>
      <c r="CL5" s="661"/>
      <c r="CM5" s="661"/>
      <c r="CN5" s="661"/>
      <c r="CO5" s="661"/>
      <c r="CP5" s="661"/>
      <c r="CQ5" s="662"/>
      <c r="CR5" s="660" t="s">
        <v>217</v>
      </c>
      <c r="CS5" s="661"/>
      <c r="CT5" s="661"/>
      <c r="CU5" s="661"/>
      <c r="CV5" s="661"/>
      <c r="CW5" s="661"/>
      <c r="CX5" s="661"/>
      <c r="CY5" s="662"/>
      <c r="CZ5" s="660" t="s">
        <v>209</v>
      </c>
      <c r="DA5" s="661"/>
      <c r="DB5" s="661"/>
      <c r="DC5" s="662"/>
      <c r="DD5" s="660" t="s">
        <v>218</v>
      </c>
      <c r="DE5" s="661"/>
      <c r="DF5" s="661"/>
      <c r="DG5" s="661"/>
      <c r="DH5" s="661"/>
      <c r="DI5" s="661"/>
      <c r="DJ5" s="661"/>
      <c r="DK5" s="661"/>
      <c r="DL5" s="661"/>
      <c r="DM5" s="661"/>
      <c r="DN5" s="661"/>
      <c r="DO5" s="661"/>
      <c r="DP5" s="662"/>
      <c r="DQ5" s="660" t="s">
        <v>219</v>
      </c>
      <c r="DR5" s="661"/>
      <c r="DS5" s="661"/>
      <c r="DT5" s="661"/>
      <c r="DU5" s="661"/>
      <c r="DV5" s="661"/>
      <c r="DW5" s="661"/>
      <c r="DX5" s="661"/>
      <c r="DY5" s="661"/>
      <c r="DZ5" s="661"/>
      <c r="EA5" s="661"/>
      <c r="EB5" s="661"/>
      <c r="EC5" s="662"/>
    </row>
    <row r="6" spans="2:143" ht="11.25" customHeight="1" x14ac:dyDescent="0.15">
      <c r="B6" s="605" t="s">
        <v>220</v>
      </c>
      <c r="C6" s="606"/>
      <c r="D6" s="606"/>
      <c r="E6" s="606"/>
      <c r="F6" s="606"/>
      <c r="G6" s="606"/>
      <c r="H6" s="606"/>
      <c r="I6" s="606"/>
      <c r="J6" s="606"/>
      <c r="K6" s="606"/>
      <c r="L6" s="606"/>
      <c r="M6" s="606"/>
      <c r="N6" s="606"/>
      <c r="O6" s="606"/>
      <c r="P6" s="606"/>
      <c r="Q6" s="607"/>
      <c r="R6" s="608">
        <v>26663</v>
      </c>
      <c r="S6" s="609"/>
      <c r="T6" s="609"/>
      <c r="U6" s="609"/>
      <c r="V6" s="609"/>
      <c r="W6" s="609"/>
      <c r="X6" s="609"/>
      <c r="Y6" s="610"/>
      <c r="Z6" s="646">
        <v>0.4</v>
      </c>
      <c r="AA6" s="646"/>
      <c r="AB6" s="646"/>
      <c r="AC6" s="646"/>
      <c r="AD6" s="647">
        <v>26663</v>
      </c>
      <c r="AE6" s="647"/>
      <c r="AF6" s="647"/>
      <c r="AG6" s="647"/>
      <c r="AH6" s="647"/>
      <c r="AI6" s="647"/>
      <c r="AJ6" s="647"/>
      <c r="AK6" s="647"/>
      <c r="AL6" s="611">
        <v>1</v>
      </c>
      <c r="AM6" s="612"/>
      <c r="AN6" s="612"/>
      <c r="AO6" s="648"/>
      <c r="AP6" s="605" t="s">
        <v>221</v>
      </c>
      <c r="AQ6" s="606"/>
      <c r="AR6" s="606"/>
      <c r="AS6" s="606"/>
      <c r="AT6" s="606"/>
      <c r="AU6" s="606"/>
      <c r="AV6" s="606"/>
      <c r="AW6" s="606"/>
      <c r="AX6" s="606"/>
      <c r="AY6" s="606"/>
      <c r="AZ6" s="606"/>
      <c r="BA6" s="606"/>
      <c r="BB6" s="606"/>
      <c r="BC6" s="606"/>
      <c r="BD6" s="606"/>
      <c r="BE6" s="606"/>
      <c r="BF6" s="607"/>
      <c r="BG6" s="608">
        <v>249426</v>
      </c>
      <c r="BH6" s="609"/>
      <c r="BI6" s="609"/>
      <c r="BJ6" s="609"/>
      <c r="BK6" s="609"/>
      <c r="BL6" s="609"/>
      <c r="BM6" s="609"/>
      <c r="BN6" s="610"/>
      <c r="BO6" s="646">
        <v>95.4</v>
      </c>
      <c r="BP6" s="646"/>
      <c r="BQ6" s="646"/>
      <c r="BR6" s="646"/>
      <c r="BS6" s="647">
        <v>2083</v>
      </c>
      <c r="BT6" s="647"/>
      <c r="BU6" s="647"/>
      <c r="BV6" s="647"/>
      <c r="BW6" s="647"/>
      <c r="BX6" s="647"/>
      <c r="BY6" s="647"/>
      <c r="BZ6" s="647"/>
      <c r="CA6" s="647"/>
      <c r="CB6" s="682"/>
      <c r="CD6" s="666" t="s">
        <v>222</v>
      </c>
      <c r="CE6" s="667"/>
      <c r="CF6" s="667"/>
      <c r="CG6" s="667"/>
      <c r="CH6" s="667"/>
      <c r="CI6" s="667"/>
      <c r="CJ6" s="667"/>
      <c r="CK6" s="667"/>
      <c r="CL6" s="667"/>
      <c r="CM6" s="667"/>
      <c r="CN6" s="667"/>
      <c r="CO6" s="667"/>
      <c r="CP6" s="667"/>
      <c r="CQ6" s="668"/>
      <c r="CR6" s="608">
        <v>44569</v>
      </c>
      <c r="CS6" s="609"/>
      <c r="CT6" s="609"/>
      <c r="CU6" s="609"/>
      <c r="CV6" s="609"/>
      <c r="CW6" s="609"/>
      <c r="CX6" s="609"/>
      <c r="CY6" s="610"/>
      <c r="CZ6" s="690">
        <v>0.7</v>
      </c>
      <c r="DA6" s="672"/>
      <c r="DB6" s="672"/>
      <c r="DC6" s="692"/>
      <c r="DD6" s="614" t="s">
        <v>122</v>
      </c>
      <c r="DE6" s="609"/>
      <c r="DF6" s="609"/>
      <c r="DG6" s="609"/>
      <c r="DH6" s="609"/>
      <c r="DI6" s="609"/>
      <c r="DJ6" s="609"/>
      <c r="DK6" s="609"/>
      <c r="DL6" s="609"/>
      <c r="DM6" s="609"/>
      <c r="DN6" s="609"/>
      <c r="DO6" s="609"/>
      <c r="DP6" s="610"/>
      <c r="DQ6" s="614">
        <v>44569</v>
      </c>
      <c r="DR6" s="609"/>
      <c r="DS6" s="609"/>
      <c r="DT6" s="609"/>
      <c r="DU6" s="609"/>
      <c r="DV6" s="609"/>
      <c r="DW6" s="609"/>
      <c r="DX6" s="609"/>
      <c r="DY6" s="609"/>
      <c r="DZ6" s="609"/>
      <c r="EA6" s="609"/>
      <c r="EB6" s="609"/>
      <c r="EC6" s="645"/>
    </row>
    <row r="7" spans="2:143" ht="11.25" customHeight="1" x14ac:dyDescent="0.15">
      <c r="B7" s="605" t="s">
        <v>223</v>
      </c>
      <c r="C7" s="606"/>
      <c r="D7" s="606"/>
      <c r="E7" s="606"/>
      <c r="F7" s="606"/>
      <c r="G7" s="606"/>
      <c r="H7" s="606"/>
      <c r="I7" s="606"/>
      <c r="J7" s="606"/>
      <c r="K7" s="606"/>
      <c r="L7" s="606"/>
      <c r="M7" s="606"/>
      <c r="N7" s="606"/>
      <c r="O7" s="606"/>
      <c r="P7" s="606"/>
      <c r="Q7" s="607"/>
      <c r="R7" s="608">
        <v>120</v>
      </c>
      <c r="S7" s="609"/>
      <c r="T7" s="609"/>
      <c r="U7" s="609"/>
      <c r="V7" s="609"/>
      <c r="W7" s="609"/>
      <c r="X7" s="609"/>
      <c r="Y7" s="610"/>
      <c r="Z7" s="646">
        <v>0</v>
      </c>
      <c r="AA7" s="646"/>
      <c r="AB7" s="646"/>
      <c r="AC7" s="646"/>
      <c r="AD7" s="647">
        <v>120</v>
      </c>
      <c r="AE7" s="647"/>
      <c r="AF7" s="647"/>
      <c r="AG7" s="647"/>
      <c r="AH7" s="647"/>
      <c r="AI7" s="647"/>
      <c r="AJ7" s="647"/>
      <c r="AK7" s="647"/>
      <c r="AL7" s="611">
        <v>0</v>
      </c>
      <c r="AM7" s="612"/>
      <c r="AN7" s="612"/>
      <c r="AO7" s="648"/>
      <c r="AP7" s="605" t="s">
        <v>224</v>
      </c>
      <c r="AQ7" s="606"/>
      <c r="AR7" s="606"/>
      <c r="AS7" s="606"/>
      <c r="AT7" s="606"/>
      <c r="AU7" s="606"/>
      <c r="AV7" s="606"/>
      <c r="AW7" s="606"/>
      <c r="AX7" s="606"/>
      <c r="AY7" s="606"/>
      <c r="AZ7" s="606"/>
      <c r="BA7" s="606"/>
      <c r="BB7" s="606"/>
      <c r="BC7" s="606"/>
      <c r="BD7" s="606"/>
      <c r="BE7" s="606"/>
      <c r="BF7" s="607"/>
      <c r="BG7" s="608">
        <v>113132</v>
      </c>
      <c r="BH7" s="609"/>
      <c r="BI7" s="609"/>
      <c r="BJ7" s="609"/>
      <c r="BK7" s="609"/>
      <c r="BL7" s="609"/>
      <c r="BM7" s="609"/>
      <c r="BN7" s="610"/>
      <c r="BO7" s="646">
        <v>43.3</v>
      </c>
      <c r="BP7" s="646"/>
      <c r="BQ7" s="646"/>
      <c r="BR7" s="646"/>
      <c r="BS7" s="647">
        <v>2083</v>
      </c>
      <c r="BT7" s="647"/>
      <c r="BU7" s="647"/>
      <c r="BV7" s="647"/>
      <c r="BW7" s="647"/>
      <c r="BX7" s="647"/>
      <c r="BY7" s="647"/>
      <c r="BZ7" s="647"/>
      <c r="CA7" s="647"/>
      <c r="CB7" s="682"/>
      <c r="CD7" s="605" t="s">
        <v>225</v>
      </c>
      <c r="CE7" s="606"/>
      <c r="CF7" s="606"/>
      <c r="CG7" s="606"/>
      <c r="CH7" s="606"/>
      <c r="CI7" s="606"/>
      <c r="CJ7" s="606"/>
      <c r="CK7" s="606"/>
      <c r="CL7" s="606"/>
      <c r="CM7" s="606"/>
      <c r="CN7" s="606"/>
      <c r="CO7" s="606"/>
      <c r="CP7" s="606"/>
      <c r="CQ7" s="607"/>
      <c r="CR7" s="608">
        <v>2164684</v>
      </c>
      <c r="CS7" s="609"/>
      <c r="CT7" s="609"/>
      <c r="CU7" s="609"/>
      <c r="CV7" s="609"/>
      <c r="CW7" s="609"/>
      <c r="CX7" s="609"/>
      <c r="CY7" s="610"/>
      <c r="CZ7" s="646">
        <v>35</v>
      </c>
      <c r="DA7" s="646"/>
      <c r="DB7" s="646"/>
      <c r="DC7" s="646"/>
      <c r="DD7" s="614">
        <v>144852</v>
      </c>
      <c r="DE7" s="609"/>
      <c r="DF7" s="609"/>
      <c r="DG7" s="609"/>
      <c r="DH7" s="609"/>
      <c r="DI7" s="609"/>
      <c r="DJ7" s="609"/>
      <c r="DK7" s="609"/>
      <c r="DL7" s="609"/>
      <c r="DM7" s="609"/>
      <c r="DN7" s="609"/>
      <c r="DO7" s="609"/>
      <c r="DP7" s="610"/>
      <c r="DQ7" s="614">
        <v>698438</v>
      </c>
      <c r="DR7" s="609"/>
      <c r="DS7" s="609"/>
      <c r="DT7" s="609"/>
      <c r="DU7" s="609"/>
      <c r="DV7" s="609"/>
      <c r="DW7" s="609"/>
      <c r="DX7" s="609"/>
      <c r="DY7" s="609"/>
      <c r="DZ7" s="609"/>
      <c r="EA7" s="609"/>
      <c r="EB7" s="609"/>
      <c r="EC7" s="645"/>
    </row>
    <row r="8" spans="2:143" ht="11.25" customHeight="1" x14ac:dyDescent="0.15">
      <c r="B8" s="605" t="s">
        <v>226</v>
      </c>
      <c r="C8" s="606"/>
      <c r="D8" s="606"/>
      <c r="E8" s="606"/>
      <c r="F8" s="606"/>
      <c r="G8" s="606"/>
      <c r="H8" s="606"/>
      <c r="I8" s="606"/>
      <c r="J8" s="606"/>
      <c r="K8" s="606"/>
      <c r="L8" s="606"/>
      <c r="M8" s="606"/>
      <c r="N8" s="606"/>
      <c r="O8" s="606"/>
      <c r="P8" s="606"/>
      <c r="Q8" s="607"/>
      <c r="R8" s="608">
        <v>1159</v>
      </c>
      <c r="S8" s="609"/>
      <c r="T8" s="609"/>
      <c r="U8" s="609"/>
      <c r="V8" s="609"/>
      <c r="W8" s="609"/>
      <c r="X8" s="609"/>
      <c r="Y8" s="610"/>
      <c r="Z8" s="646">
        <v>0</v>
      </c>
      <c r="AA8" s="646"/>
      <c r="AB8" s="646"/>
      <c r="AC8" s="646"/>
      <c r="AD8" s="647">
        <v>1159</v>
      </c>
      <c r="AE8" s="647"/>
      <c r="AF8" s="647"/>
      <c r="AG8" s="647"/>
      <c r="AH8" s="647"/>
      <c r="AI8" s="647"/>
      <c r="AJ8" s="647"/>
      <c r="AK8" s="647"/>
      <c r="AL8" s="611">
        <v>0</v>
      </c>
      <c r="AM8" s="612"/>
      <c r="AN8" s="612"/>
      <c r="AO8" s="648"/>
      <c r="AP8" s="605" t="s">
        <v>227</v>
      </c>
      <c r="AQ8" s="606"/>
      <c r="AR8" s="606"/>
      <c r="AS8" s="606"/>
      <c r="AT8" s="606"/>
      <c r="AU8" s="606"/>
      <c r="AV8" s="606"/>
      <c r="AW8" s="606"/>
      <c r="AX8" s="606"/>
      <c r="AY8" s="606"/>
      <c r="AZ8" s="606"/>
      <c r="BA8" s="606"/>
      <c r="BB8" s="606"/>
      <c r="BC8" s="606"/>
      <c r="BD8" s="606"/>
      <c r="BE8" s="606"/>
      <c r="BF8" s="607"/>
      <c r="BG8" s="608">
        <v>3387</v>
      </c>
      <c r="BH8" s="609"/>
      <c r="BI8" s="609"/>
      <c r="BJ8" s="609"/>
      <c r="BK8" s="609"/>
      <c r="BL8" s="609"/>
      <c r="BM8" s="609"/>
      <c r="BN8" s="610"/>
      <c r="BO8" s="646">
        <v>1.3</v>
      </c>
      <c r="BP8" s="646"/>
      <c r="BQ8" s="646"/>
      <c r="BR8" s="646"/>
      <c r="BS8" s="647" t="s">
        <v>122</v>
      </c>
      <c r="BT8" s="647"/>
      <c r="BU8" s="647"/>
      <c r="BV8" s="647"/>
      <c r="BW8" s="647"/>
      <c r="BX8" s="647"/>
      <c r="BY8" s="647"/>
      <c r="BZ8" s="647"/>
      <c r="CA8" s="647"/>
      <c r="CB8" s="682"/>
      <c r="CD8" s="605" t="s">
        <v>228</v>
      </c>
      <c r="CE8" s="606"/>
      <c r="CF8" s="606"/>
      <c r="CG8" s="606"/>
      <c r="CH8" s="606"/>
      <c r="CI8" s="606"/>
      <c r="CJ8" s="606"/>
      <c r="CK8" s="606"/>
      <c r="CL8" s="606"/>
      <c r="CM8" s="606"/>
      <c r="CN8" s="606"/>
      <c r="CO8" s="606"/>
      <c r="CP8" s="606"/>
      <c r="CQ8" s="607"/>
      <c r="CR8" s="608">
        <v>761796</v>
      </c>
      <c r="CS8" s="609"/>
      <c r="CT8" s="609"/>
      <c r="CU8" s="609"/>
      <c r="CV8" s="609"/>
      <c r="CW8" s="609"/>
      <c r="CX8" s="609"/>
      <c r="CY8" s="610"/>
      <c r="CZ8" s="646">
        <v>12.3</v>
      </c>
      <c r="DA8" s="646"/>
      <c r="DB8" s="646"/>
      <c r="DC8" s="646"/>
      <c r="DD8" s="614">
        <v>1991</v>
      </c>
      <c r="DE8" s="609"/>
      <c r="DF8" s="609"/>
      <c r="DG8" s="609"/>
      <c r="DH8" s="609"/>
      <c r="DI8" s="609"/>
      <c r="DJ8" s="609"/>
      <c r="DK8" s="609"/>
      <c r="DL8" s="609"/>
      <c r="DM8" s="609"/>
      <c r="DN8" s="609"/>
      <c r="DO8" s="609"/>
      <c r="DP8" s="610"/>
      <c r="DQ8" s="614">
        <v>641796</v>
      </c>
      <c r="DR8" s="609"/>
      <c r="DS8" s="609"/>
      <c r="DT8" s="609"/>
      <c r="DU8" s="609"/>
      <c r="DV8" s="609"/>
      <c r="DW8" s="609"/>
      <c r="DX8" s="609"/>
      <c r="DY8" s="609"/>
      <c r="DZ8" s="609"/>
      <c r="EA8" s="609"/>
      <c r="EB8" s="609"/>
      <c r="EC8" s="645"/>
    </row>
    <row r="9" spans="2:143" ht="11.25" customHeight="1" x14ac:dyDescent="0.15">
      <c r="B9" s="605" t="s">
        <v>229</v>
      </c>
      <c r="C9" s="606"/>
      <c r="D9" s="606"/>
      <c r="E9" s="606"/>
      <c r="F9" s="606"/>
      <c r="G9" s="606"/>
      <c r="H9" s="606"/>
      <c r="I9" s="606"/>
      <c r="J9" s="606"/>
      <c r="K9" s="606"/>
      <c r="L9" s="606"/>
      <c r="M9" s="606"/>
      <c r="N9" s="606"/>
      <c r="O9" s="606"/>
      <c r="P9" s="606"/>
      <c r="Q9" s="607"/>
      <c r="R9" s="608">
        <v>1785</v>
      </c>
      <c r="S9" s="609"/>
      <c r="T9" s="609"/>
      <c r="U9" s="609"/>
      <c r="V9" s="609"/>
      <c r="W9" s="609"/>
      <c r="X9" s="609"/>
      <c r="Y9" s="610"/>
      <c r="Z9" s="646">
        <v>0</v>
      </c>
      <c r="AA9" s="646"/>
      <c r="AB9" s="646"/>
      <c r="AC9" s="646"/>
      <c r="AD9" s="647">
        <v>1785</v>
      </c>
      <c r="AE9" s="647"/>
      <c r="AF9" s="647"/>
      <c r="AG9" s="647"/>
      <c r="AH9" s="647"/>
      <c r="AI9" s="647"/>
      <c r="AJ9" s="647"/>
      <c r="AK9" s="647"/>
      <c r="AL9" s="611">
        <v>0.1</v>
      </c>
      <c r="AM9" s="612"/>
      <c r="AN9" s="612"/>
      <c r="AO9" s="648"/>
      <c r="AP9" s="605" t="s">
        <v>230</v>
      </c>
      <c r="AQ9" s="606"/>
      <c r="AR9" s="606"/>
      <c r="AS9" s="606"/>
      <c r="AT9" s="606"/>
      <c r="AU9" s="606"/>
      <c r="AV9" s="606"/>
      <c r="AW9" s="606"/>
      <c r="AX9" s="606"/>
      <c r="AY9" s="606"/>
      <c r="AZ9" s="606"/>
      <c r="BA9" s="606"/>
      <c r="BB9" s="606"/>
      <c r="BC9" s="606"/>
      <c r="BD9" s="606"/>
      <c r="BE9" s="606"/>
      <c r="BF9" s="607"/>
      <c r="BG9" s="608">
        <v>98655</v>
      </c>
      <c r="BH9" s="609"/>
      <c r="BI9" s="609"/>
      <c r="BJ9" s="609"/>
      <c r="BK9" s="609"/>
      <c r="BL9" s="609"/>
      <c r="BM9" s="609"/>
      <c r="BN9" s="610"/>
      <c r="BO9" s="646">
        <v>37.700000000000003</v>
      </c>
      <c r="BP9" s="646"/>
      <c r="BQ9" s="646"/>
      <c r="BR9" s="646"/>
      <c r="BS9" s="647" t="s">
        <v>122</v>
      </c>
      <c r="BT9" s="647"/>
      <c r="BU9" s="647"/>
      <c r="BV9" s="647"/>
      <c r="BW9" s="647"/>
      <c r="BX9" s="647"/>
      <c r="BY9" s="647"/>
      <c r="BZ9" s="647"/>
      <c r="CA9" s="647"/>
      <c r="CB9" s="682"/>
      <c r="CD9" s="605" t="s">
        <v>231</v>
      </c>
      <c r="CE9" s="606"/>
      <c r="CF9" s="606"/>
      <c r="CG9" s="606"/>
      <c r="CH9" s="606"/>
      <c r="CI9" s="606"/>
      <c r="CJ9" s="606"/>
      <c r="CK9" s="606"/>
      <c r="CL9" s="606"/>
      <c r="CM9" s="606"/>
      <c r="CN9" s="606"/>
      <c r="CO9" s="606"/>
      <c r="CP9" s="606"/>
      <c r="CQ9" s="607"/>
      <c r="CR9" s="608">
        <v>386078</v>
      </c>
      <c r="CS9" s="609"/>
      <c r="CT9" s="609"/>
      <c r="CU9" s="609"/>
      <c r="CV9" s="609"/>
      <c r="CW9" s="609"/>
      <c r="CX9" s="609"/>
      <c r="CY9" s="610"/>
      <c r="CZ9" s="646">
        <v>6.2</v>
      </c>
      <c r="DA9" s="646"/>
      <c r="DB9" s="646"/>
      <c r="DC9" s="646"/>
      <c r="DD9" s="614">
        <v>29993</v>
      </c>
      <c r="DE9" s="609"/>
      <c r="DF9" s="609"/>
      <c r="DG9" s="609"/>
      <c r="DH9" s="609"/>
      <c r="DI9" s="609"/>
      <c r="DJ9" s="609"/>
      <c r="DK9" s="609"/>
      <c r="DL9" s="609"/>
      <c r="DM9" s="609"/>
      <c r="DN9" s="609"/>
      <c r="DO9" s="609"/>
      <c r="DP9" s="610"/>
      <c r="DQ9" s="614">
        <v>152168</v>
      </c>
      <c r="DR9" s="609"/>
      <c r="DS9" s="609"/>
      <c r="DT9" s="609"/>
      <c r="DU9" s="609"/>
      <c r="DV9" s="609"/>
      <c r="DW9" s="609"/>
      <c r="DX9" s="609"/>
      <c r="DY9" s="609"/>
      <c r="DZ9" s="609"/>
      <c r="EA9" s="609"/>
      <c r="EB9" s="609"/>
      <c r="EC9" s="645"/>
    </row>
    <row r="10" spans="2:143" ht="11.25" customHeight="1" x14ac:dyDescent="0.15">
      <c r="B10" s="605" t="s">
        <v>232</v>
      </c>
      <c r="C10" s="606"/>
      <c r="D10" s="606"/>
      <c r="E10" s="606"/>
      <c r="F10" s="606"/>
      <c r="G10" s="606"/>
      <c r="H10" s="606"/>
      <c r="I10" s="606"/>
      <c r="J10" s="606"/>
      <c r="K10" s="606"/>
      <c r="L10" s="606"/>
      <c r="M10" s="606"/>
      <c r="N10" s="606"/>
      <c r="O10" s="606"/>
      <c r="P10" s="606"/>
      <c r="Q10" s="607"/>
      <c r="R10" s="608" t="s">
        <v>122</v>
      </c>
      <c r="S10" s="609"/>
      <c r="T10" s="609"/>
      <c r="U10" s="609"/>
      <c r="V10" s="609"/>
      <c r="W10" s="609"/>
      <c r="X10" s="609"/>
      <c r="Y10" s="610"/>
      <c r="Z10" s="646" t="s">
        <v>122</v>
      </c>
      <c r="AA10" s="646"/>
      <c r="AB10" s="646"/>
      <c r="AC10" s="646"/>
      <c r="AD10" s="647" t="s">
        <v>122</v>
      </c>
      <c r="AE10" s="647"/>
      <c r="AF10" s="647"/>
      <c r="AG10" s="647"/>
      <c r="AH10" s="647"/>
      <c r="AI10" s="647"/>
      <c r="AJ10" s="647"/>
      <c r="AK10" s="647"/>
      <c r="AL10" s="611" t="s">
        <v>122</v>
      </c>
      <c r="AM10" s="612"/>
      <c r="AN10" s="612"/>
      <c r="AO10" s="648"/>
      <c r="AP10" s="605" t="s">
        <v>233</v>
      </c>
      <c r="AQ10" s="606"/>
      <c r="AR10" s="606"/>
      <c r="AS10" s="606"/>
      <c r="AT10" s="606"/>
      <c r="AU10" s="606"/>
      <c r="AV10" s="606"/>
      <c r="AW10" s="606"/>
      <c r="AX10" s="606"/>
      <c r="AY10" s="606"/>
      <c r="AZ10" s="606"/>
      <c r="BA10" s="606"/>
      <c r="BB10" s="606"/>
      <c r="BC10" s="606"/>
      <c r="BD10" s="606"/>
      <c r="BE10" s="606"/>
      <c r="BF10" s="607"/>
      <c r="BG10" s="608">
        <v>8896</v>
      </c>
      <c r="BH10" s="609"/>
      <c r="BI10" s="609"/>
      <c r="BJ10" s="609"/>
      <c r="BK10" s="609"/>
      <c r="BL10" s="609"/>
      <c r="BM10" s="609"/>
      <c r="BN10" s="610"/>
      <c r="BO10" s="646">
        <v>3.4</v>
      </c>
      <c r="BP10" s="646"/>
      <c r="BQ10" s="646"/>
      <c r="BR10" s="646"/>
      <c r="BS10" s="647">
        <v>1456</v>
      </c>
      <c r="BT10" s="647"/>
      <c r="BU10" s="647"/>
      <c r="BV10" s="647"/>
      <c r="BW10" s="647"/>
      <c r="BX10" s="647"/>
      <c r="BY10" s="647"/>
      <c r="BZ10" s="647"/>
      <c r="CA10" s="647"/>
      <c r="CB10" s="682"/>
      <c r="CD10" s="605" t="s">
        <v>234</v>
      </c>
      <c r="CE10" s="606"/>
      <c r="CF10" s="606"/>
      <c r="CG10" s="606"/>
      <c r="CH10" s="606"/>
      <c r="CI10" s="606"/>
      <c r="CJ10" s="606"/>
      <c r="CK10" s="606"/>
      <c r="CL10" s="606"/>
      <c r="CM10" s="606"/>
      <c r="CN10" s="606"/>
      <c r="CO10" s="606"/>
      <c r="CP10" s="606"/>
      <c r="CQ10" s="607"/>
      <c r="CR10" s="608">
        <v>57</v>
      </c>
      <c r="CS10" s="609"/>
      <c r="CT10" s="609"/>
      <c r="CU10" s="609"/>
      <c r="CV10" s="609"/>
      <c r="CW10" s="609"/>
      <c r="CX10" s="609"/>
      <c r="CY10" s="610"/>
      <c r="CZ10" s="646">
        <v>0</v>
      </c>
      <c r="DA10" s="646"/>
      <c r="DB10" s="646"/>
      <c r="DC10" s="646"/>
      <c r="DD10" s="614" t="s">
        <v>122</v>
      </c>
      <c r="DE10" s="609"/>
      <c r="DF10" s="609"/>
      <c r="DG10" s="609"/>
      <c r="DH10" s="609"/>
      <c r="DI10" s="609"/>
      <c r="DJ10" s="609"/>
      <c r="DK10" s="609"/>
      <c r="DL10" s="609"/>
      <c r="DM10" s="609"/>
      <c r="DN10" s="609"/>
      <c r="DO10" s="609"/>
      <c r="DP10" s="610"/>
      <c r="DQ10" s="614">
        <v>57</v>
      </c>
      <c r="DR10" s="609"/>
      <c r="DS10" s="609"/>
      <c r="DT10" s="609"/>
      <c r="DU10" s="609"/>
      <c r="DV10" s="609"/>
      <c r="DW10" s="609"/>
      <c r="DX10" s="609"/>
      <c r="DY10" s="609"/>
      <c r="DZ10" s="609"/>
      <c r="EA10" s="609"/>
      <c r="EB10" s="609"/>
      <c r="EC10" s="645"/>
    </row>
    <row r="11" spans="2:143" ht="11.25" customHeight="1" x14ac:dyDescent="0.15">
      <c r="B11" s="605" t="s">
        <v>235</v>
      </c>
      <c r="C11" s="606"/>
      <c r="D11" s="606"/>
      <c r="E11" s="606"/>
      <c r="F11" s="606"/>
      <c r="G11" s="606"/>
      <c r="H11" s="606"/>
      <c r="I11" s="606"/>
      <c r="J11" s="606"/>
      <c r="K11" s="606"/>
      <c r="L11" s="606"/>
      <c r="M11" s="606"/>
      <c r="N11" s="606"/>
      <c r="O11" s="606"/>
      <c r="P11" s="606"/>
      <c r="Q11" s="607"/>
      <c r="R11" s="608">
        <v>66663</v>
      </c>
      <c r="S11" s="609"/>
      <c r="T11" s="609"/>
      <c r="U11" s="609"/>
      <c r="V11" s="609"/>
      <c r="W11" s="609"/>
      <c r="X11" s="609"/>
      <c r="Y11" s="610"/>
      <c r="Z11" s="611">
        <v>1.1000000000000001</v>
      </c>
      <c r="AA11" s="612"/>
      <c r="AB11" s="612"/>
      <c r="AC11" s="613"/>
      <c r="AD11" s="614">
        <v>66663</v>
      </c>
      <c r="AE11" s="609"/>
      <c r="AF11" s="609"/>
      <c r="AG11" s="609"/>
      <c r="AH11" s="609"/>
      <c r="AI11" s="609"/>
      <c r="AJ11" s="609"/>
      <c r="AK11" s="610"/>
      <c r="AL11" s="611">
        <v>2.6</v>
      </c>
      <c r="AM11" s="612"/>
      <c r="AN11" s="612"/>
      <c r="AO11" s="648"/>
      <c r="AP11" s="605" t="s">
        <v>236</v>
      </c>
      <c r="AQ11" s="606"/>
      <c r="AR11" s="606"/>
      <c r="AS11" s="606"/>
      <c r="AT11" s="606"/>
      <c r="AU11" s="606"/>
      <c r="AV11" s="606"/>
      <c r="AW11" s="606"/>
      <c r="AX11" s="606"/>
      <c r="AY11" s="606"/>
      <c r="AZ11" s="606"/>
      <c r="BA11" s="606"/>
      <c r="BB11" s="606"/>
      <c r="BC11" s="606"/>
      <c r="BD11" s="606"/>
      <c r="BE11" s="606"/>
      <c r="BF11" s="607"/>
      <c r="BG11" s="608">
        <v>2194</v>
      </c>
      <c r="BH11" s="609"/>
      <c r="BI11" s="609"/>
      <c r="BJ11" s="609"/>
      <c r="BK11" s="609"/>
      <c r="BL11" s="609"/>
      <c r="BM11" s="609"/>
      <c r="BN11" s="610"/>
      <c r="BO11" s="646">
        <v>0.8</v>
      </c>
      <c r="BP11" s="646"/>
      <c r="BQ11" s="646"/>
      <c r="BR11" s="646"/>
      <c r="BS11" s="647">
        <v>627</v>
      </c>
      <c r="BT11" s="647"/>
      <c r="BU11" s="647"/>
      <c r="BV11" s="647"/>
      <c r="BW11" s="647"/>
      <c r="BX11" s="647"/>
      <c r="BY11" s="647"/>
      <c r="BZ11" s="647"/>
      <c r="CA11" s="647"/>
      <c r="CB11" s="682"/>
      <c r="CD11" s="605" t="s">
        <v>237</v>
      </c>
      <c r="CE11" s="606"/>
      <c r="CF11" s="606"/>
      <c r="CG11" s="606"/>
      <c r="CH11" s="606"/>
      <c r="CI11" s="606"/>
      <c r="CJ11" s="606"/>
      <c r="CK11" s="606"/>
      <c r="CL11" s="606"/>
      <c r="CM11" s="606"/>
      <c r="CN11" s="606"/>
      <c r="CO11" s="606"/>
      <c r="CP11" s="606"/>
      <c r="CQ11" s="607"/>
      <c r="CR11" s="608">
        <v>167150</v>
      </c>
      <c r="CS11" s="609"/>
      <c r="CT11" s="609"/>
      <c r="CU11" s="609"/>
      <c r="CV11" s="609"/>
      <c r="CW11" s="609"/>
      <c r="CX11" s="609"/>
      <c r="CY11" s="610"/>
      <c r="CZ11" s="646">
        <v>2.7</v>
      </c>
      <c r="DA11" s="646"/>
      <c r="DB11" s="646"/>
      <c r="DC11" s="646"/>
      <c r="DD11" s="614">
        <v>95423</v>
      </c>
      <c r="DE11" s="609"/>
      <c r="DF11" s="609"/>
      <c r="DG11" s="609"/>
      <c r="DH11" s="609"/>
      <c r="DI11" s="609"/>
      <c r="DJ11" s="609"/>
      <c r="DK11" s="609"/>
      <c r="DL11" s="609"/>
      <c r="DM11" s="609"/>
      <c r="DN11" s="609"/>
      <c r="DO11" s="609"/>
      <c r="DP11" s="610"/>
      <c r="DQ11" s="614">
        <v>52900</v>
      </c>
      <c r="DR11" s="609"/>
      <c r="DS11" s="609"/>
      <c r="DT11" s="609"/>
      <c r="DU11" s="609"/>
      <c r="DV11" s="609"/>
      <c r="DW11" s="609"/>
      <c r="DX11" s="609"/>
      <c r="DY11" s="609"/>
      <c r="DZ11" s="609"/>
      <c r="EA11" s="609"/>
      <c r="EB11" s="609"/>
      <c r="EC11" s="645"/>
    </row>
    <row r="12" spans="2:143" ht="11.25" customHeight="1" x14ac:dyDescent="0.15">
      <c r="B12" s="605" t="s">
        <v>238</v>
      </c>
      <c r="C12" s="606"/>
      <c r="D12" s="606"/>
      <c r="E12" s="606"/>
      <c r="F12" s="606"/>
      <c r="G12" s="606"/>
      <c r="H12" s="606"/>
      <c r="I12" s="606"/>
      <c r="J12" s="606"/>
      <c r="K12" s="606"/>
      <c r="L12" s="606"/>
      <c r="M12" s="606"/>
      <c r="N12" s="606"/>
      <c r="O12" s="606"/>
      <c r="P12" s="606"/>
      <c r="Q12" s="607"/>
      <c r="R12" s="608" t="s">
        <v>122</v>
      </c>
      <c r="S12" s="609"/>
      <c r="T12" s="609"/>
      <c r="U12" s="609"/>
      <c r="V12" s="609"/>
      <c r="W12" s="609"/>
      <c r="X12" s="609"/>
      <c r="Y12" s="610"/>
      <c r="Z12" s="646" t="s">
        <v>122</v>
      </c>
      <c r="AA12" s="646"/>
      <c r="AB12" s="646"/>
      <c r="AC12" s="646"/>
      <c r="AD12" s="647" t="s">
        <v>122</v>
      </c>
      <c r="AE12" s="647"/>
      <c r="AF12" s="647"/>
      <c r="AG12" s="647"/>
      <c r="AH12" s="647"/>
      <c r="AI12" s="647"/>
      <c r="AJ12" s="647"/>
      <c r="AK12" s="647"/>
      <c r="AL12" s="611" t="s">
        <v>122</v>
      </c>
      <c r="AM12" s="612"/>
      <c r="AN12" s="612"/>
      <c r="AO12" s="648"/>
      <c r="AP12" s="605" t="s">
        <v>239</v>
      </c>
      <c r="AQ12" s="606"/>
      <c r="AR12" s="606"/>
      <c r="AS12" s="606"/>
      <c r="AT12" s="606"/>
      <c r="AU12" s="606"/>
      <c r="AV12" s="606"/>
      <c r="AW12" s="606"/>
      <c r="AX12" s="606"/>
      <c r="AY12" s="606"/>
      <c r="AZ12" s="606"/>
      <c r="BA12" s="606"/>
      <c r="BB12" s="606"/>
      <c r="BC12" s="606"/>
      <c r="BD12" s="606"/>
      <c r="BE12" s="606"/>
      <c r="BF12" s="607"/>
      <c r="BG12" s="608">
        <v>100393</v>
      </c>
      <c r="BH12" s="609"/>
      <c r="BI12" s="609"/>
      <c r="BJ12" s="609"/>
      <c r="BK12" s="609"/>
      <c r="BL12" s="609"/>
      <c r="BM12" s="609"/>
      <c r="BN12" s="610"/>
      <c r="BO12" s="646">
        <v>38.4</v>
      </c>
      <c r="BP12" s="646"/>
      <c r="BQ12" s="646"/>
      <c r="BR12" s="646"/>
      <c r="BS12" s="647" t="s">
        <v>122</v>
      </c>
      <c r="BT12" s="647"/>
      <c r="BU12" s="647"/>
      <c r="BV12" s="647"/>
      <c r="BW12" s="647"/>
      <c r="BX12" s="647"/>
      <c r="BY12" s="647"/>
      <c r="BZ12" s="647"/>
      <c r="CA12" s="647"/>
      <c r="CB12" s="682"/>
      <c r="CD12" s="605" t="s">
        <v>240</v>
      </c>
      <c r="CE12" s="606"/>
      <c r="CF12" s="606"/>
      <c r="CG12" s="606"/>
      <c r="CH12" s="606"/>
      <c r="CI12" s="606"/>
      <c r="CJ12" s="606"/>
      <c r="CK12" s="606"/>
      <c r="CL12" s="606"/>
      <c r="CM12" s="606"/>
      <c r="CN12" s="606"/>
      <c r="CO12" s="606"/>
      <c r="CP12" s="606"/>
      <c r="CQ12" s="607"/>
      <c r="CR12" s="608">
        <v>252361</v>
      </c>
      <c r="CS12" s="609"/>
      <c r="CT12" s="609"/>
      <c r="CU12" s="609"/>
      <c r="CV12" s="609"/>
      <c r="CW12" s="609"/>
      <c r="CX12" s="609"/>
      <c r="CY12" s="610"/>
      <c r="CZ12" s="646">
        <v>4.0999999999999996</v>
      </c>
      <c r="DA12" s="646"/>
      <c r="DB12" s="646"/>
      <c r="DC12" s="646"/>
      <c r="DD12" s="614">
        <v>3157</v>
      </c>
      <c r="DE12" s="609"/>
      <c r="DF12" s="609"/>
      <c r="DG12" s="609"/>
      <c r="DH12" s="609"/>
      <c r="DI12" s="609"/>
      <c r="DJ12" s="609"/>
      <c r="DK12" s="609"/>
      <c r="DL12" s="609"/>
      <c r="DM12" s="609"/>
      <c r="DN12" s="609"/>
      <c r="DO12" s="609"/>
      <c r="DP12" s="610"/>
      <c r="DQ12" s="614">
        <v>119312</v>
      </c>
      <c r="DR12" s="609"/>
      <c r="DS12" s="609"/>
      <c r="DT12" s="609"/>
      <c r="DU12" s="609"/>
      <c r="DV12" s="609"/>
      <c r="DW12" s="609"/>
      <c r="DX12" s="609"/>
      <c r="DY12" s="609"/>
      <c r="DZ12" s="609"/>
      <c r="EA12" s="609"/>
      <c r="EB12" s="609"/>
      <c r="EC12" s="645"/>
    </row>
    <row r="13" spans="2:143" ht="11.25" customHeight="1" x14ac:dyDescent="0.15">
      <c r="B13" s="605" t="s">
        <v>241</v>
      </c>
      <c r="C13" s="606"/>
      <c r="D13" s="606"/>
      <c r="E13" s="606"/>
      <c r="F13" s="606"/>
      <c r="G13" s="606"/>
      <c r="H13" s="606"/>
      <c r="I13" s="606"/>
      <c r="J13" s="606"/>
      <c r="K13" s="606"/>
      <c r="L13" s="606"/>
      <c r="M13" s="606"/>
      <c r="N13" s="606"/>
      <c r="O13" s="606"/>
      <c r="P13" s="606"/>
      <c r="Q13" s="607"/>
      <c r="R13" s="608" t="s">
        <v>122</v>
      </c>
      <c r="S13" s="609"/>
      <c r="T13" s="609"/>
      <c r="U13" s="609"/>
      <c r="V13" s="609"/>
      <c r="W13" s="609"/>
      <c r="X13" s="609"/>
      <c r="Y13" s="610"/>
      <c r="Z13" s="646" t="s">
        <v>122</v>
      </c>
      <c r="AA13" s="646"/>
      <c r="AB13" s="646"/>
      <c r="AC13" s="646"/>
      <c r="AD13" s="647" t="s">
        <v>122</v>
      </c>
      <c r="AE13" s="647"/>
      <c r="AF13" s="647"/>
      <c r="AG13" s="647"/>
      <c r="AH13" s="647"/>
      <c r="AI13" s="647"/>
      <c r="AJ13" s="647"/>
      <c r="AK13" s="647"/>
      <c r="AL13" s="611" t="s">
        <v>122</v>
      </c>
      <c r="AM13" s="612"/>
      <c r="AN13" s="612"/>
      <c r="AO13" s="648"/>
      <c r="AP13" s="605" t="s">
        <v>242</v>
      </c>
      <c r="AQ13" s="606"/>
      <c r="AR13" s="606"/>
      <c r="AS13" s="606"/>
      <c r="AT13" s="606"/>
      <c r="AU13" s="606"/>
      <c r="AV13" s="606"/>
      <c r="AW13" s="606"/>
      <c r="AX13" s="606"/>
      <c r="AY13" s="606"/>
      <c r="AZ13" s="606"/>
      <c r="BA13" s="606"/>
      <c r="BB13" s="606"/>
      <c r="BC13" s="606"/>
      <c r="BD13" s="606"/>
      <c r="BE13" s="606"/>
      <c r="BF13" s="607"/>
      <c r="BG13" s="608">
        <v>95842</v>
      </c>
      <c r="BH13" s="609"/>
      <c r="BI13" s="609"/>
      <c r="BJ13" s="609"/>
      <c r="BK13" s="609"/>
      <c r="BL13" s="609"/>
      <c r="BM13" s="609"/>
      <c r="BN13" s="610"/>
      <c r="BO13" s="646">
        <v>36.700000000000003</v>
      </c>
      <c r="BP13" s="646"/>
      <c r="BQ13" s="646"/>
      <c r="BR13" s="646"/>
      <c r="BS13" s="647" t="s">
        <v>122</v>
      </c>
      <c r="BT13" s="647"/>
      <c r="BU13" s="647"/>
      <c r="BV13" s="647"/>
      <c r="BW13" s="647"/>
      <c r="BX13" s="647"/>
      <c r="BY13" s="647"/>
      <c r="BZ13" s="647"/>
      <c r="CA13" s="647"/>
      <c r="CB13" s="682"/>
      <c r="CD13" s="605" t="s">
        <v>243</v>
      </c>
      <c r="CE13" s="606"/>
      <c r="CF13" s="606"/>
      <c r="CG13" s="606"/>
      <c r="CH13" s="606"/>
      <c r="CI13" s="606"/>
      <c r="CJ13" s="606"/>
      <c r="CK13" s="606"/>
      <c r="CL13" s="606"/>
      <c r="CM13" s="606"/>
      <c r="CN13" s="606"/>
      <c r="CO13" s="606"/>
      <c r="CP13" s="606"/>
      <c r="CQ13" s="607"/>
      <c r="CR13" s="608">
        <v>1294557</v>
      </c>
      <c r="CS13" s="609"/>
      <c r="CT13" s="609"/>
      <c r="CU13" s="609"/>
      <c r="CV13" s="609"/>
      <c r="CW13" s="609"/>
      <c r="CX13" s="609"/>
      <c r="CY13" s="610"/>
      <c r="CZ13" s="646">
        <v>20.9</v>
      </c>
      <c r="DA13" s="646"/>
      <c r="DB13" s="646"/>
      <c r="DC13" s="646"/>
      <c r="DD13" s="614">
        <v>546175</v>
      </c>
      <c r="DE13" s="609"/>
      <c r="DF13" s="609"/>
      <c r="DG13" s="609"/>
      <c r="DH13" s="609"/>
      <c r="DI13" s="609"/>
      <c r="DJ13" s="609"/>
      <c r="DK13" s="609"/>
      <c r="DL13" s="609"/>
      <c r="DM13" s="609"/>
      <c r="DN13" s="609"/>
      <c r="DO13" s="609"/>
      <c r="DP13" s="610"/>
      <c r="DQ13" s="614">
        <v>370090</v>
      </c>
      <c r="DR13" s="609"/>
      <c r="DS13" s="609"/>
      <c r="DT13" s="609"/>
      <c r="DU13" s="609"/>
      <c r="DV13" s="609"/>
      <c r="DW13" s="609"/>
      <c r="DX13" s="609"/>
      <c r="DY13" s="609"/>
      <c r="DZ13" s="609"/>
      <c r="EA13" s="609"/>
      <c r="EB13" s="609"/>
      <c r="EC13" s="645"/>
    </row>
    <row r="14" spans="2:143" ht="11.25" customHeight="1" x14ac:dyDescent="0.15">
      <c r="B14" s="605" t="s">
        <v>244</v>
      </c>
      <c r="C14" s="606"/>
      <c r="D14" s="606"/>
      <c r="E14" s="606"/>
      <c r="F14" s="606"/>
      <c r="G14" s="606"/>
      <c r="H14" s="606"/>
      <c r="I14" s="606"/>
      <c r="J14" s="606"/>
      <c r="K14" s="606"/>
      <c r="L14" s="606"/>
      <c r="M14" s="606"/>
      <c r="N14" s="606"/>
      <c r="O14" s="606"/>
      <c r="P14" s="606"/>
      <c r="Q14" s="607"/>
      <c r="R14" s="608" t="s">
        <v>122</v>
      </c>
      <c r="S14" s="609"/>
      <c r="T14" s="609"/>
      <c r="U14" s="609"/>
      <c r="V14" s="609"/>
      <c r="W14" s="609"/>
      <c r="X14" s="609"/>
      <c r="Y14" s="610"/>
      <c r="Z14" s="646" t="s">
        <v>122</v>
      </c>
      <c r="AA14" s="646"/>
      <c r="AB14" s="646"/>
      <c r="AC14" s="646"/>
      <c r="AD14" s="647" t="s">
        <v>122</v>
      </c>
      <c r="AE14" s="647"/>
      <c r="AF14" s="647"/>
      <c r="AG14" s="647"/>
      <c r="AH14" s="647"/>
      <c r="AI14" s="647"/>
      <c r="AJ14" s="647"/>
      <c r="AK14" s="647"/>
      <c r="AL14" s="611" t="s">
        <v>122</v>
      </c>
      <c r="AM14" s="612"/>
      <c r="AN14" s="612"/>
      <c r="AO14" s="648"/>
      <c r="AP14" s="605" t="s">
        <v>245</v>
      </c>
      <c r="AQ14" s="606"/>
      <c r="AR14" s="606"/>
      <c r="AS14" s="606"/>
      <c r="AT14" s="606"/>
      <c r="AU14" s="606"/>
      <c r="AV14" s="606"/>
      <c r="AW14" s="606"/>
      <c r="AX14" s="606"/>
      <c r="AY14" s="606"/>
      <c r="AZ14" s="606"/>
      <c r="BA14" s="606"/>
      <c r="BB14" s="606"/>
      <c r="BC14" s="606"/>
      <c r="BD14" s="606"/>
      <c r="BE14" s="606"/>
      <c r="BF14" s="607"/>
      <c r="BG14" s="608">
        <v>9044</v>
      </c>
      <c r="BH14" s="609"/>
      <c r="BI14" s="609"/>
      <c r="BJ14" s="609"/>
      <c r="BK14" s="609"/>
      <c r="BL14" s="609"/>
      <c r="BM14" s="609"/>
      <c r="BN14" s="610"/>
      <c r="BO14" s="646">
        <v>3.5</v>
      </c>
      <c r="BP14" s="646"/>
      <c r="BQ14" s="646"/>
      <c r="BR14" s="646"/>
      <c r="BS14" s="647" t="s">
        <v>122</v>
      </c>
      <c r="BT14" s="647"/>
      <c r="BU14" s="647"/>
      <c r="BV14" s="647"/>
      <c r="BW14" s="647"/>
      <c r="BX14" s="647"/>
      <c r="BY14" s="647"/>
      <c r="BZ14" s="647"/>
      <c r="CA14" s="647"/>
      <c r="CB14" s="682"/>
      <c r="CD14" s="605" t="s">
        <v>246</v>
      </c>
      <c r="CE14" s="606"/>
      <c r="CF14" s="606"/>
      <c r="CG14" s="606"/>
      <c r="CH14" s="606"/>
      <c r="CI14" s="606"/>
      <c r="CJ14" s="606"/>
      <c r="CK14" s="606"/>
      <c r="CL14" s="606"/>
      <c r="CM14" s="606"/>
      <c r="CN14" s="606"/>
      <c r="CO14" s="606"/>
      <c r="CP14" s="606"/>
      <c r="CQ14" s="607"/>
      <c r="CR14" s="608">
        <v>172564</v>
      </c>
      <c r="CS14" s="609"/>
      <c r="CT14" s="609"/>
      <c r="CU14" s="609"/>
      <c r="CV14" s="609"/>
      <c r="CW14" s="609"/>
      <c r="CX14" s="609"/>
      <c r="CY14" s="610"/>
      <c r="CZ14" s="646">
        <v>2.8</v>
      </c>
      <c r="DA14" s="646"/>
      <c r="DB14" s="646"/>
      <c r="DC14" s="646"/>
      <c r="DD14" s="614">
        <v>28217</v>
      </c>
      <c r="DE14" s="609"/>
      <c r="DF14" s="609"/>
      <c r="DG14" s="609"/>
      <c r="DH14" s="609"/>
      <c r="DI14" s="609"/>
      <c r="DJ14" s="609"/>
      <c r="DK14" s="609"/>
      <c r="DL14" s="609"/>
      <c r="DM14" s="609"/>
      <c r="DN14" s="609"/>
      <c r="DO14" s="609"/>
      <c r="DP14" s="610"/>
      <c r="DQ14" s="614">
        <v>149964</v>
      </c>
      <c r="DR14" s="609"/>
      <c r="DS14" s="609"/>
      <c r="DT14" s="609"/>
      <c r="DU14" s="609"/>
      <c r="DV14" s="609"/>
      <c r="DW14" s="609"/>
      <c r="DX14" s="609"/>
      <c r="DY14" s="609"/>
      <c r="DZ14" s="609"/>
      <c r="EA14" s="609"/>
      <c r="EB14" s="609"/>
      <c r="EC14" s="645"/>
    </row>
    <row r="15" spans="2:143" ht="11.25" customHeight="1" x14ac:dyDescent="0.15">
      <c r="B15" s="605" t="s">
        <v>247</v>
      </c>
      <c r="C15" s="606"/>
      <c r="D15" s="606"/>
      <c r="E15" s="606"/>
      <c r="F15" s="606"/>
      <c r="G15" s="606"/>
      <c r="H15" s="606"/>
      <c r="I15" s="606"/>
      <c r="J15" s="606"/>
      <c r="K15" s="606"/>
      <c r="L15" s="606"/>
      <c r="M15" s="606"/>
      <c r="N15" s="606"/>
      <c r="O15" s="606"/>
      <c r="P15" s="606"/>
      <c r="Q15" s="607"/>
      <c r="R15" s="608">
        <v>2613</v>
      </c>
      <c r="S15" s="609"/>
      <c r="T15" s="609"/>
      <c r="U15" s="609"/>
      <c r="V15" s="609"/>
      <c r="W15" s="609"/>
      <c r="X15" s="609"/>
      <c r="Y15" s="610"/>
      <c r="Z15" s="646">
        <v>0</v>
      </c>
      <c r="AA15" s="646"/>
      <c r="AB15" s="646"/>
      <c r="AC15" s="646"/>
      <c r="AD15" s="647">
        <v>2613</v>
      </c>
      <c r="AE15" s="647"/>
      <c r="AF15" s="647"/>
      <c r="AG15" s="647"/>
      <c r="AH15" s="647"/>
      <c r="AI15" s="647"/>
      <c r="AJ15" s="647"/>
      <c r="AK15" s="647"/>
      <c r="AL15" s="611">
        <v>0.1</v>
      </c>
      <c r="AM15" s="612"/>
      <c r="AN15" s="612"/>
      <c r="AO15" s="648"/>
      <c r="AP15" s="605" t="s">
        <v>248</v>
      </c>
      <c r="AQ15" s="606"/>
      <c r="AR15" s="606"/>
      <c r="AS15" s="606"/>
      <c r="AT15" s="606"/>
      <c r="AU15" s="606"/>
      <c r="AV15" s="606"/>
      <c r="AW15" s="606"/>
      <c r="AX15" s="606"/>
      <c r="AY15" s="606"/>
      <c r="AZ15" s="606"/>
      <c r="BA15" s="606"/>
      <c r="BB15" s="606"/>
      <c r="BC15" s="606"/>
      <c r="BD15" s="606"/>
      <c r="BE15" s="606"/>
      <c r="BF15" s="607"/>
      <c r="BG15" s="608">
        <v>26857</v>
      </c>
      <c r="BH15" s="609"/>
      <c r="BI15" s="609"/>
      <c r="BJ15" s="609"/>
      <c r="BK15" s="609"/>
      <c r="BL15" s="609"/>
      <c r="BM15" s="609"/>
      <c r="BN15" s="610"/>
      <c r="BO15" s="646">
        <v>10.3</v>
      </c>
      <c r="BP15" s="646"/>
      <c r="BQ15" s="646"/>
      <c r="BR15" s="646"/>
      <c r="BS15" s="647" t="s">
        <v>122</v>
      </c>
      <c r="BT15" s="647"/>
      <c r="BU15" s="647"/>
      <c r="BV15" s="647"/>
      <c r="BW15" s="647"/>
      <c r="BX15" s="647"/>
      <c r="BY15" s="647"/>
      <c r="BZ15" s="647"/>
      <c r="CA15" s="647"/>
      <c r="CB15" s="682"/>
      <c r="CD15" s="605" t="s">
        <v>249</v>
      </c>
      <c r="CE15" s="606"/>
      <c r="CF15" s="606"/>
      <c r="CG15" s="606"/>
      <c r="CH15" s="606"/>
      <c r="CI15" s="606"/>
      <c r="CJ15" s="606"/>
      <c r="CK15" s="606"/>
      <c r="CL15" s="606"/>
      <c r="CM15" s="606"/>
      <c r="CN15" s="606"/>
      <c r="CO15" s="606"/>
      <c r="CP15" s="606"/>
      <c r="CQ15" s="607"/>
      <c r="CR15" s="608">
        <v>330469</v>
      </c>
      <c r="CS15" s="609"/>
      <c r="CT15" s="609"/>
      <c r="CU15" s="609"/>
      <c r="CV15" s="609"/>
      <c r="CW15" s="609"/>
      <c r="CX15" s="609"/>
      <c r="CY15" s="610"/>
      <c r="CZ15" s="646">
        <v>5.3</v>
      </c>
      <c r="DA15" s="646"/>
      <c r="DB15" s="646"/>
      <c r="DC15" s="646"/>
      <c r="DD15" s="614">
        <v>76010</v>
      </c>
      <c r="DE15" s="609"/>
      <c r="DF15" s="609"/>
      <c r="DG15" s="609"/>
      <c r="DH15" s="609"/>
      <c r="DI15" s="609"/>
      <c r="DJ15" s="609"/>
      <c r="DK15" s="609"/>
      <c r="DL15" s="609"/>
      <c r="DM15" s="609"/>
      <c r="DN15" s="609"/>
      <c r="DO15" s="609"/>
      <c r="DP15" s="610"/>
      <c r="DQ15" s="614">
        <v>223241</v>
      </c>
      <c r="DR15" s="609"/>
      <c r="DS15" s="609"/>
      <c r="DT15" s="609"/>
      <c r="DU15" s="609"/>
      <c r="DV15" s="609"/>
      <c r="DW15" s="609"/>
      <c r="DX15" s="609"/>
      <c r="DY15" s="609"/>
      <c r="DZ15" s="609"/>
      <c r="EA15" s="609"/>
      <c r="EB15" s="609"/>
      <c r="EC15" s="645"/>
    </row>
    <row r="16" spans="2:143" ht="11.25" customHeight="1" x14ac:dyDescent="0.15">
      <c r="B16" s="605" t="s">
        <v>250</v>
      </c>
      <c r="C16" s="606"/>
      <c r="D16" s="606"/>
      <c r="E16" s="606"/>
      <c r="F16" s="606"/>
      <c r="G16" s="606"/>
      <c r="H16" s="606"/>
      <c r="I16" s="606"/>
      <c r="J16" s="606"/>
      <c r="K16" s="606"/>
      <c r="L16" s="606"/>
      <c r="M16" s="606"/>
      <c r="N16" s="606"/>
      <c r="O16" s="606"/>
      <c r="P16" s="606"/>
      <c r="Q16" s="607"/>
      <c r="R16" s="608">
        <v>5309</v>
      </c>
      <c r="S16" s="609"/>
      <c r="T16" s="609"/>
      <c r="U16" s="609"/>
      <c r="V16" s="609"/>
      <c r="W16" s="609"/>
      <c r="X16" s="609"/>
      <c r="Y16" s="610"/>
      <c r="Z16" s="646">
        <v>0.1</v>
      </c>
      <c r="AA16" s="646"/>
      <c r="AB16" s="646"/>
      <c r="AC16" s="646"/>
      <c r="AD16" s="647">
        <v>5309</v>
      </c>
      <c r="AE16" s="647"/>
      <c r="AF16" s="647"/>
      <c r="AG16" s="647"/>
      <c r="AH16" s="647"/>
      <c r="AI16" s="647"/>
      <c r="AJ16" s="647"/>
      <c r="AK16" s="647"/>
      <c r="AL16" s="611">
        <v>0.2</v>
      </c>
      <c r="AM16" s="612"/>
      <c r="AN16" s="612"/>
      <c r="AO16" s="648"/>
      <c r="AP16" s="605" t="s">
        <v>251</v>
      </c>
      <c r="AQ16" s="606"/>
      <c r="AR16" s="606"/>
      <c r="AS16" s="606"/>
      <c r="AT16" s="606"/>
      <c r="AU16" s="606"/>
      <c r="AV16" s="606"/>
      <c r="AW16" s="606"/>
      <c r="AX16" s="606"/>
      <c r="AY16" s="606"/>
      <c r="AZ16" s="606"/>
      <c r="BA16" s="606"/>
      <c r="BB16" s="606"/>
      <c r="BC16" s="606"/>
      <c r="BD16" s="606"/>
      <c r="BE16" s="606"/>
      <c r="BF16" s="607"/>
      <c r="BG16" s="608" t="s">
        <v>122</v>
      </c>
      <c r="BH16" s="609"/>
      <c r="BI16" s="609"/>
      <c r="BJ16" s="609"/>
      <c r="BK16" s="609"/>
      <c r="BL16" s="609"/>
      <c r="BM16" s="609"/>
      <c r="BN16" s="610"/>
      <c r="BO16" s="646" t="s">
        <v>122</v>
      </c>
      <c r="BP16" s="646"/>
      <c r="BQ16" s="646"/>
      <c r="BR16" s="646"/>
      <c r="BS16" s="647" t="s">
        <v>122</v>
      </c>
      <c r="BT16" s="647"/>
      <c r="BU16" s="647"/>
      <c r="BV16" s="647"/>
      <c r="BW16" s="647"/>
      <c r="BX16" s="647"/>
      <c r="BY16" s="647"/>
      <c r="BZ16" s="647"/>
      <c r="CA16" s="647"/>
      <c r="CB16" s="682"/>
      <c r="CD16" s="605" t="s">
        <v>252</v>
      </c>
      <c r="CE16" s="606"/>
      <c r="CF16" s="606"/>
      <c r="CG16" s="606"/>
      <c r="CH16" s="606"/>
      <c r="CI16" s="606"/>
      <c r="CJ16" s="606"/>
      <c r="CK16" s="606"/>
      <c r="CL16" s="606"/>
      <c r="CM16" s="606"/>
      <c r="CN16" s="606"/>
      <c r="CO16" s="606"/>
      <c r="CP16" s="606"/>
      <c r="CQ16" s="607"/>
      <c r="CR16" s="608" t="s">
        <v>122</v>
      </c>
      <c r="CS16" s="609"/>
      <c r="CT16" s="609"/>
      <c r="CU16" s="609"/>
      <c r="CV16" s="609"/>
      <c r="CW16" s="609"/>
      <c r="CX16" s="609"/>
      <c r="CY16" s="610"/>
      <c r="CZ16" s="646" t="s">
        <v>122</v>
      </c>
      <c r="DA16" s="646"/>
      <c r="DB16" s="646"/>
      <c r="DC16" s="646"/>
      <c r="DD16" s="614" t="s">
        <v>122</v>
      </c>
      <c r="DE16" s="609"/>
      <c r="DF16" s="609"/>
      <c r="DG16" s="609"/>
      <c r="DH16" s="609"/>
      <c r="DI16" s="609"/>
      <c r="DJ16" s="609"/>
      <c r="DK16" s="609"/>
      <c r="DL16" s="609"/>
      <c r="DM16" s="609"/>
      <c r="DN16" s="609"/>
      <c r="DO16" s="609"/>
      <c r="DP16" s="610"/>
      <c r="DQ16" s="614" t="s">
        <v>122</v>
      </c>
      <c r="DR16" s="609"/>
      <c r="DS16" s="609"/>
      <c r="DT16" s="609"/>
      <c r="DU16" s="609"/>
      <c r="DV16" s="609"/>
      <c r="DW16" s="609"/>
      <c r="DX16" s="609"/>
      <c r="DY16" s="609"/>
      <c r="DZ16" s="609"/>
      <c r="EA16" s="609"/>
      <c r="EB16" s="609"/>
      <c r="EC16" s="645"/>
    </row>
    <row r="17" spans="2:133" ht="11.25" customHeight="1" x14ac:dyDescent="0.15">
      <c r="B17" s="605" t="s">
        <v>253</v>
      </c>
      <c r="C17" s="606"/>
      <c r="D17" s="606"/>
      <c r="E17" s="606"/>
      <c r="F17" s="606"/>
      <c r="G17" s="606"/>
      <c r="H17" s="606"/>
      <c r="I17" s="606"/>
      <c r="J17" s="606"/>
      <c r="K17" s="606"/>
      <c r="L17" s="606"/>
      <c r="M17" s="606"/>
      <c r="N17" s="606"/>
      <c r="O17" s="606"/>
      <c r="P17" s="606"/>
      <c r="Q17" s="607"/>
      <c r="R17" s="608">
        <v>11601</v>
      </c>
      <c r="S17" s="609"/>
      <c r="T17" s="609"/>
      <c r="U17" s="609"/>
      <c r="V17" s="609"/>
      <c r="W17" s="609"/>
      <c r="X17" s="609"/>
      <c r="Y17" s="610"/>
      <c r="Z17" s="646">
        <v>0.2</v>
      </c>
      <c r="AA17" s="646"/>
      <c r="AB17" s="646"/>
      <c r="AC17" s="646"/>
      <c r="AD17" s="647">
        <v>11601</v>
      </c>
      <c r="AE17" s="647"/>
      <c r="AF17" s="647"/>
      <c r="AG17" s="647"/>
      <c r="AH17" s="647"/>
      <c r="AI17" s="647"/>
      <c r="AJ17" s="647"/>
      <c r="AK17" s="647"/>
      <c r="AL17" s="611">
        <v>0.4</v>
      </c>
      <c r="AM17" s="612"/>
      <c r="AN17" s="612"/>
      <c r="AO17" s="648"/>
      <c r="AP17" s="605" t="s">
        <v>254</v>
      </c>
      <c r="AQ17" s="606"/>
      <c r="AR17" s="606"/>
      <c r="AS17" s="606"/>
      <c r="AT17" s="606"/>
      <c r="AU17" s="606"/>
      <c r="AV17" s="606"/>
      <c r="AW17" s="606"/>
      <c r="AX17" s="606"/>
      <c r="AY17" s="606"/>
      <c r="AZ17" s="606"/>
      <c r="BA17" s="606"/>
      <c r="BB17" s="606"/>
      <c r="BC17" s="606"/>
      <c r="BD17" s="606"/>
      <c r="BE17" s="606"/>
      <c r="BF17" s="607"/>
      <c r="BG17" s="608" t="s">
        <v>122</v>
      </c>
      <c r="BH17" s="609"/>
      <c r="BI17" s="609"/>
      <c r="BJ17" s="609"/>
      <c r="BK17" s="609"/>
      <c r="BL17" s="609"/>
      <c r="BM17" s="609"/>
      <c r="BN17" s="610"/>
      <c r="BO17" s="646" t="s">
        <v>122</v>
      </c>
      <c r="BP17" s="646"/>
      <c r="BQ17" s="646"/>
      <c r="BR17" s="646"/>
      <c r="BS17" s="647" t="s">
        <v>122</v>
      </c>
      <c r="BT17" s="647"/>
      <c r="BU17" s="647"/>
      <c r="BV17" s="647"/>
      <c r="BW17" s="647"/>
      <c r="BX17" s="647"/>
      <c r="BY17" s="647"/>
      <c r="BZ17" s="647"/>
      <c r="CA17" s="647"/>
      <c r="CB17" s="682"/>
      <c r="CD17" s="605" t="s">
        <v>255</v>
      </c>
      <c r="CE17" s="606"/>
      <c r="CF17" s="606"/>
      <c r="CG17" s="606"/>
      <c r="CH17" s="606"/>
      <c r="CI17" s="606"/>
      <c r="CJ17" s="606"/>
      <c r="CK17" s="606"/>
      <c r="CL17" s="606"/>
      <c r="CM17" s="606"/>
      <c r="CN17" s="606"/>
      <c r="CO17" s="606"/>
      <c r="CP17" s="606"/>
      <c r="CQ17" s="607"/>
      <c r="CR17" s="608">
        <v>611230</v>
      </c>
      <c r="CS17" s="609"/>
      <c r="CT17" s="609"/>
      <c r="CU17" s="609"/>
      <c r="CV17" s="609"/>
      <c r="CW17" s="609"/>
      <c r="CX17" s="609"/>
      <c r="CY17" s="610"/>
      <c r="CZ17" s="646">
        <v>9.9</v>
      </c>
      <c r="DA17" s="646"/>
      <c r="DB17" s="646"/>
      <c r="DC17" s="646"/>
      <c r="DD17" s="614" t="s">
        <v>122</v>
      </c>
      <c r="DE17" s="609"/>
      <c r="DF17" s="609"/>
      <c r="DG17" s="609"/>
      <c r="DH17" s="609"/>
      <c r="DI17" s="609"/>
      <c r="DJ17" s="609"/>
      <c r="DK17" s="609"/>
      <c r="DL17" s="609"/>
      <c r="DM17" s="609"/>
      <c r="DN17" s="609"/>
      <c r="DO17" s="609"/>
      <c r="DP17" s="610"/>
      <c r="DQ17" s="614">
        <v>534772</v>
      </c>
      <c r="DR17" s="609"/>
      <c r="DS17" s="609"/>
      <c r="DT17" s="609"/>
      <c r="DU17" s="609"/>
      <c r="DV17" s="609"/>
      <c r="DW17" s="609"/>
      <c r="DX17" s="609"/>
      <c r="DY17" s="609"/>
      <c r="DZ17" s="609"/>
      <c r="EA17" s="609"/>
      <c r="EB17" s="609"/>
      <c r="EC17" s="645"/>
    </row>
    <row r="18" spans="2:133" ht="11.25" customHeight="1" x14ac:dyDescent="0.15">
      <c r="B18" s="605" t="s">
        <v>256</v>
      </c>
      <c r="C18" s="606"/>
      <c r="D18" s="606"/>
      <c r="E18" s="606"/>
      <c r="F18" s="606"/>
      <c r="G18" s="606"/>
      <c r="H18" s="606"/>
      <c r="I18" s="606"/>
      <c r="J18" s="606"/>
      <c r="K18" s="606"/>
      <c r="L18" s="606"/>
      <c r="M18" s="606"/>
      <c r="N18" s="606"/>
      <c r="O18" s="606"/>
      <c r="P18" s="606"/>
      <c r="Q18" s="607"/>
      <c r="R18" s="608">
        <v>439</v>
      </c>
      <c r="S18" s="609"/>
      <c r="T18" s="609"/>
      <c r="U18" s="609"/>
      <c r="V18" s="609"/>
      <c r="W18" s="609"/>
      <c r="X18" s="609"/>
      <c r="Y18" s="610"/>
      <c r="Z18" s="646">
        <v>0</v>
      </c>
      <c r="AA18" s="646"/>
      <c r="AB18" s="646"/>
      <c r="AC18" s="646"/>
      <c r="AD18" s="647">
        <v>439</v>
      </c>
      <c r="AE18" s="647"/>
      <c r="AF18" s="647"/>
      <c r="AG18" s="647"/>
      <c r="AH18" s="647"/>
      <c r="AI18" s="647"/>
      <c r="AJ18" s="647"/>
      <c r="AK18" s="647"/>
      <c r="AL18" s="611">
        <v>0</v>
      </c>
      <c r="AM18" s="612"/>
      <c r="AN18" s="612"/>
      <c r="AO18" s="648"/>
      <c r="AP18" s="605" t="s">
        <v>257</v>
      </c>
      <c r="AQ18" s="606"/>
      <c r="AR18" s="606"/>
      <c r="AS18" s="606"/>
      <c r="AT18" s="606"/>
      <c r="AU18" s="606"/>
      <c r="AV18" s="606"/>
      <c r="AW18" s="606"/>
      <c r="AX18" s="606"/>
      <c r="AY18" s="606"/>
      <c r="AZ18" s="606"/>
      <c r="BA18" s="606"/>
      <c r="BB18" s="606"/>
      <c r="BC18" s="606"/>
      <c r="BD18" s="606"/>
      <c r="BE18" s="606"/>
      <c r="BF18" s="607"/>
      <c r="BG18" s="608" t="s">
        <v>122</v>
      </c>
      <c r="BH18" s="609"/>
      <c r="BI18" s="609"/>
      <c r="BJ18" s="609"/>
      <c r="BK18" s="609"/>
      <c r="BL18" s="609"/>
      <c r="BM18" s="609"/>
      <c r="BN18" s="610"/>
      <c r="BO18" s="646" t="s">
        <v>122</v>
      </c>
      <c r="BP18" s="646"/>
      <c r="BQ18" s="646"/>
      <c r="BR18" s="646"/>
      <c r="BS18" s="647" t="s">
        <v>122</v>
      </c>
      <c r="BT18" s="647"/>
      <c r="BU18" s="647"/>
      <c r="BV18" s="647"/>
      <c r="BW18" s="647"/>
      <c r="BX18" s="647"/>
      <c r="BY18" s="647"/>
      <c r="BZ18" s="647"/>
      <c r="CA18" s="647"/>
      <c r="CB18" s="682"/>
      <c r="CD18" s="605" t="s">
        <v>258</v>
      </c>
      <c r="CE18" s="606"/>
      <c r="CF18" s="606"/>
      <c r="CG18" s="606"/>
      <c r="CH18" s="606"/>
      <c r="CI18" s="606"/>
      <c r="CJ18" s="606"/>
      <c r="CK18" s="606"/>
      <c r="CL18" s="606"/>
      <c r="CM18" s="606"/>
      <c r="CN18" s="606"/>
      <c r="CO18" s="606"/>
      <c r="CP18" s="606"/>
      <c r="CQ18" s="607"/>
      <c r="CR18" s="608" t="s">
        <v>122</v>
      </c>
      <c r="CS18" s="609"/>
      <c r="CT18" s="609"/>
      <c r="CU18" s="609"/>
      <c r="CV18" s="609"/>
      <c r="CW18" s="609"/>
      <c r="CX18" s="609"/>
      <c r="CY18" s="610"/>
      <c r="CZ18" s="646" t="s">
        <v>122</v>
      </c>
      <c r="DA18" s="646"/>
      <c r="DB18" s="646"/>
      <c r="DC18" s="646"/>
      <c r="DD18" s="614" t="s">
        <v>122</v>
      </c>
      <c r="DE18" s="609"/>
      <c r="DF18" s="609"/>
      <c r="DG18" s="609"/>
      <c r="DH18" s="609"/>
      <c r="DI18" s="609"/>
      <c r="DJ18" s="609"/>
      <c r="DK18" s="609"/>
      <c r="DL18" s="609"/>
      <c r="DM18" s="609"/>
      <c r="DN18" s="609"/>
      <c r="DO18" s="609"/>
      <c r="DP18" s="610"/>
      <c r="DQ18" s="614" t="s">
        <v>122</v>
      </c>
      <c r="DR18" s="609"/>
      <c r="DS18" s="609"/>
      <c r="DT18" s="609"/>
      <c r="DU18" s="609"/>
      <c r="DV18" s="609"/>
      <c r="DW18" s="609"/>
      <c r="DX18" s="609"/>
      <c r="DY18" s="609"/>
      <c r="DZ18" s="609"/>
      <c r="EA18" s="609"/>
      <c r="EB18" s="609"/>
      <c r="EC18" s="645"/>
    </row>
    <row r="19" spans="2:133" ht="11.25" customHeight="1" x14ac:dyDescent="0.15">
      <c r="B19" s="605" t="s">
        <v>259</v>
      </c>
      <c r="C19" s="606"/>
      <c r="D19" s="606"/>
      <c r="E19" s="606"/>
      <c r="F19" s="606"/>
      <c r="G19" s="606"/>
      <c r="H19" s="606"/>
      <c r="I19" s="606"/>
      <c r="J19" s="606"/>
      <c r="K19" s="606"/>
      <c r="L19" s="606"/>
      <c r="M19" s="606"/>
      <c r="N19" s="606"/>
      <c r="O19" s="606"/>
      <c r="P19" s="606"/>
      <c r="Q19" s="607"/>
      <c r="R19" s="608">
        <v>11162</v>
      </c>
      <c r="S19" s="609"/>
      <c r="T19" s="609"/>
      <c r="U19" s="609"/>
      <c r="V19" s="609"/>
      <c r="W19" s="609"/>
      <c r="X19" s="609"/>
      <c r="Y19" s="610"/>
      <c r="Z19" s="646">
        <v>0.2</v>
      </c>
      <c r="AA19" s="646"/>
      <c r="AB19" s="646"/>
      <c r="AC19" s="646"/>
      <c r="AD19" s="647">
        <v>11162</v>
      </c>
      <c r="AE19" s="647"/>
      <c r="AF19" s="647"/>
      <c r="AG19" s="647"/>
      <c r="AH19" s="647"/>
      <c r="AI19" s="647"/>
      <c r="AJ19" s="647"/>
      <c r="AK19" s="647"/>
      <c r="AL19" s="611">
        <v>0.4</v>
      </c>
      <c r="AM19" s="612"/>
      <c r="AN19" s="612"/>
      <c r="AO19" s="648"/>
      <c r="AP19" s="605" t="s">
        <v>260</v>
      </c>
      <c r="AQ19" s="606"/>
      <c r="AR19" s="606"/>
      <c r="AS19" s="606"/>
      <c r="AT19" s="606"/>
      <c r="AU19" s="606"/>
      <c r="AV19" s="606"/>
      <c r="AW19" s="606"/>
      <c r="AX19" s="606"/>
      <c r="AY19" s="606"/>
      <c r="AZ19" s="606"/>
      <c r="BA19" s="606"/>
      <c r="BB19" s="606"/>
      <c r="BC19" s="606"/>
      <c r="BD19" s="606"/>
      <c r="BE19" s="606"/>
      <c r="BF19" s="607"/>
      <c r="BG19" s="608">
        <v>12028</v>
      </c>
      <c r="BH19" s="609"/>
      <c r="BI19" s="609"/>
      <c r="BJ19" s="609"/>
      <c r="BK19" s="609"/>
      <c r="BL19" s="609"/>
      <c r="BM19" s="609"/>
      <c r="BN19" s="610"/>
      <c r="BO19" s="646">
        <v>4.5999999999999996</v>
      </c>
      <c r="BP19" s="646"/>
      <c r="BQ19" s="646"/>
      <c r="BR19" s="646"/>
      <c r="BS19" s="647" t="s">
        <v>122</v>
      </c>
      <c r="BT19" s="647"/>
      <c r="BU19" s="647"/>
      <c r="BV19" s="647"/>
      <c r="BW19" s="647"/>
      <c r="BX19" s="647"/>
      <c r="BY19" s="647"/>
      <c r="BZ19" s="647"/>
      <c r="CA19" s="647"/>
      <c r="CB19" s="682"/>
      <c r="CD19" s="605" t="s">
        <v>261</v>
      </c>
      <c r="CE19" s="606"/>
      <c r="CF19" s="606"/>
      <c r="CG19" s="606"/>
      <c r="CH19" s="606"/>
      <c r="CI19" s="606"/>
      <c r="CJ19" s="606"/>
      <c r="CK19" s="606"/>
      <c r="CL19" s="606"/>
      <c r="CM19" s="606"/>
      <c r="CN19" s="606"/>
      <c r="CO19" s="606"/>
      <c r="CP19" s="606"/>
      <c r="CQ19" s="607"/>
      <c r="CR19" s="608" t="s">
        <v>122</v>
      </c>
      <c r="CS19" s="609"/>
      <c r="CT19" s="609"/>
      <c r="CU19" s="609"/>
      <c r="CV19" s="609"/>
      <c r="CW19" s="609"/>
      <c r="CX19" s="609"/>
      <c r="CY19" s="610"/>
      <c r="CZ19" s="646" t="s">
        <v>122</v>
      </c>
      <c r="DA19" s="646"/>
      <c r="DB19" s="646"/>
      <c r="DC19" s="646"/>
      <c r="DD19" s="614" t="s">
        <v>122</v>
      </c>
      <c r="DE19" s="609"/>
      <c r="DF19" s="609"/>
      <c r="DG19" s="609"/>
      <c r="DH19" s="609"/>
      <c r="DI19" s="609"/>
      <c r="DJ19" s="609"/>
      <c r="DK19" s="609"/>
      <c r="DL19" s="609"/>
      <c r="DM19" s="609"/>
      <c r="DN19" s="609"/>
      <c r="DO19" s="609"/>
      <c r="DP19" s="610"/>
      <c r="DQ19" s="614" t="s">
        <v>122</v>
      </c>
      <c r="DR19" s="609"/>
      <c r="DS19" s="609"/>
      <c r="DT19" s="609"/>
      <c r="DU19" s="609"/>
      <c r="DV19" s="609"/>
      <c r="DW19" s="609"/>
      <c r="DX19" s="609"/>
      <c r="DY19" s="609"/>
      <c r="DZ19" s="609"/>
      <c r="EA19" s="609"/>
      <c r="EB19" s="609"/>
      <c r="EC19" s="645"/>
    </row>
    <row r="20" spans="2:133" ht="11.25" customHeight="1" x14ac:dyDescent="0.15">
      <c r="B20" s="683" t="s">
        <v>262</v>
      </c>
      <c r="C20" s="684"/>
      <c r="D20" s="684"/>
      <c r="E20" s="684"/>
      <c r="F20" s="684"/>
      <c r="G20" s="684"/>
      <c r="H20" s="684"/>
      <c r="I20" s="684"/>
      <c r="J20" s="684"/>
      <c r="K20" s="684"/>
      <c r="L20" s="684"/>
      <c r="M20" s="684"/>
      <c r="N20" s="684"/>
      <c r="O20" s="684"/>
      <c r="P20" s="684"/>
      <c r="Q20" s="685"/>
      <c r="R20" s="608" t="s">
        <v>122</v>
      </c>
      <c r="S20" s="609"/>
      <c r="T20" s="609"/>
      <c r="U20" s="609"/>
      <c r="V20" s="609"/>
      <c r="W20" s="609"/>
      <c r="X20" s="609"/>
      <c r="Y20" s="610"/>
      <c r="Z20" s="646" t="s">
        <v>122</v>
      </c>
      <c r="AA20" s="646"/>
      <c r="AB20" s="646"/>
      <c r="AC20" s="646"/>
      <c r="AD20" s="647" t="s">
        <v>122</v>
      </c>
      <c r="AE20" s="647"/>
      <c r="AF20" s="647"/>
      <c r="AG20" s="647"/>
      <c r="AH20" s="647"/>
      <c r="AI20" s="647"/>
      <c r="AJ20" s="647"/>
      <c r="AK20" s="647"/>
      <c r="AL20" s="611" t="s">
        <v>122</v>
      </c>
      <c r="AM20" s="612"/>
      <c r="AN20" s="612"/>
      <c r="AO20" s="648"/>
      <c r="AP20" s="605" t="s">
        <v>263</v>
      </c>
      <c r="AQ20" s="606"/>
      <c r="AR20" s="606"/>
      <c r="AS20" s="606"/>
      <c r="AT20" s="606"/>
      <c r="AU20" s="606"/>
      <c r="AV20" s="606"/>
      <c r="AW20" s="606"/>
      <c r="AX20" s="606"/>
      <c r="AY20" s="606"/>
      <c r="AZ20" s="606"/>
      <c r="BA20" s="606"/>
      <c r="BB20" s="606"/>
      <c r="BC20" s="606"/>
      <c r="BD20" s="606"/>
      <c r="BE20" s="606"/>
      <c r="BF20" s="607"/>
      <c r="BG20" s="608">
        <v>12028</v>
      </c>
      <c r="BH20" s="609"/>
      <c r="BI20" s="609"/>
      <c r="BJ20" s="609"/>
      <c r="BK20" s="609"/>
      <c r="BL20" s="609"/>
      <c r="BM20" s="609"/>
      <c r="BN20" s="610"/>
      <c r="BO20" s="646">
        <v>4.5999999999999996</v>
      </c>
      <c r="BP20" s="646"/>
      <c r="BQ20" s="646"/>
      <c r="BR20" s="646"/>
      <c r="BS20" s="647" t="s">
        <v>122</v>
      </c>
      <c r="BT20" s="647"/>
      <c r="BU20" s="647"/>
      <c r="BV20" s="647"/>
      <c r="BW20" s="647"/>
      <c r="BX20" s="647"/>
      <c r="BY20" s="647"/>
      <c r="BZ20" s="647"/>
      <c r="CA20" s="647"/>
      <c r="CB20" s="682"/>
      <c r="CD20" s="605" t="s">
        <v>264</v>
      </c>
      <c r="CE20" s="606"/>
      <c r="CF20" s="606"/>
      <c r="CG20" s="606"/>
      <c r="CH20" s="606"/>
      <c r="CI20" s="606"/>
      <c r="CJ20" s="606"/>
      <c r="CK20" s="606"/>
      <c r="CL20" s="606"/>
      <c r="CM20" s="606"/>
      <c r="CN20" s="606"/>
      <c r="CO20" s="606"/>
      <c r="CP20" s="606"/>
      <c r="CQ20" s="607"/>
      <c r="CR20" s="608">
        <v>6185515</v>
      </c>
      <c r="CS20" s="609"/>
      <c r="CT20" s="609"/>
      <c r="CU20" s="609"/>
      <c r="CV20" s="609"/>
      <c r="CW20" s="609"/>
      <c r="CX20" s="609"/>
      <c r="CY20" s="610"/>
      <c r="CZ20" s="646">
        <v>100</v>
      </c>
      <c r="DA20" s="646"/>
      <c r="DB20" s="646"/>
      <c r="DC20" s="646"/>
      <c r="DD20" s="614">
        <v>925818</v>
      </c>
      <c r="DE20" s="609"/>
      <c r="DF20" s="609"/>
      <c r="DG20" s="609"/>
      <c r="DH20" s="609"/>
      <c r="DI20" s="609"/>
      <c r="DJ20" s="609"/>
      <c r="DK20" s="609"/>
      <c r="DL20" s="609"/>
      <c r="DM20" s="609"/>
      <c r="DN20" s="609"/>
      <c r="DO20" s="609"/>
      <c r="DP20" s="610"/>
      <c r="DQ20" s="614">
        <v>2987307</v>
      </c>
      <c r="DR20" s="609"/>
      <c r="DS20" s="609"/>
      <c r="DT20" s="609"/>
      <c r="DU20" s="609"/>
      <c r="DV20" s="609"/>
      <c r="DW20" s="609"/>
      <c r="DX20" s="609"/>
      <c r="DY20" s="609"/>
      <c r="DZ20" s="609"/>
      <c r="EA20" s="609"/>
      <c r="EB20" s="609"/>
      <c r="EC20" s="645"/>
    </row>
    <row r="21" spans="2:133" ht="11.25" customHeight="1" x14ac:dyDescent="0.15">
      <c r="B21" s="605" t="s">
        <v>265</v>
      </c>
      <c r="C21" s="606"/>
      <c r="D21" s="606"/>
      <c r="E21" s="606"/>
      <c r="F21" s="606"/>
      <c r="G21" s="606"/>
      <c r="H21" s="606"/>
      <c r="I21" s="606"/>
      <c r="J21" s="606"/>
      <c r="K21" s="606"/>
      <c r="L21" s="606"/>
      <c r="M21" s="606"/>
      <c r="N21" s="606"/>
      <c r="O21" s="606"/>
      <c r="P21" s="606"/>
      <c r="Q21" s="607"/>
      <c r="R21" s="608">
        <v>2431344</v>
      </c>
      <c r="S21" s="609"/>
      <c r="T21" s="609"/>
      <c r="U21" s="609"/>
      <c r="V21" s="609"/>
      <c r="W21" s="609"/>
      <c r="X21" s="609"/>
      <c r="Y21" s="610"/>
      <c r="Z21" s="646">
        <v>38.5</v>
      </c>
      <c r="AA21" s="646"/>
      <c r="AB21" s="646"/>
      <c r="AC21" s="646"/>
      <c r="AD21" s="647">
        <v>2133801</v>
      </c>
      <c r="AE21" s="647"/>
      <c r="AF21" s="647"/>
      <c r="AG21" s="647"/>
      <c r="AH21" s="647"/>
      <c r="AI21" s="647"/>
      <c r="AJ21" s="647"/>
      <c r="AK21" s="647"/>
      <c r="AL21" s="611">
        <v>82.7</v>
      </c>
      <c r="AM21" s="612"/>
      <c r="AN21" s="612"/>
      <c r="AO21" s="648"/>
      <c r="AP21" s="605" t="s">
        <v>266</v>
      </c>
      <c r="AQ21" s="686"/>
      <c r="AR21" s="686"/>
      <c r="AS21" s="686"/>
      <c r="AT21" s="686"/>
      <c r="AU21" s="686"/>
      <c r="AV21" s="686"/>
      <c r="AW21" s="686"/>
      <c r="AX21" s="686"/>
      <c r="AY21" s="686"/>
      <c r="AZ21" s="686"/>
      <c r="BA21" s="686"/>
      <c r="BB21" s="686"/>
      <c r="BC21" s="686"/>
      <c r="BD21" s="686"/>
      <c r="BE21" s="686"/>
      <c r="BF21" s="687"/>
      <c r="BG21" s="608">
        <v>12028</v>
      </c>
      <c r="BH21" s="609"/>
      <c r="BI21" s="609"/>
      <c r="BJ21" s="609"/>
      <c r="BK21" s="609"/>
      <c r="BL21" s="609"/>
      <c r="BM21" s="609"/>
      <c r="BN21" s="610"/>
      <c r="BO21" s="646">
        <v>4.5999999999999996</v>
      </c>
      <c r="BP21" s="646"/>
      <c r="BQ21" s="646"/>
      <c r="BR21" s="646"/>
      <c r="BS21" s="647" t="s">
        <v>122</v>
      </c>
      <c r="BT21" s="647"/>
      <c r="BU21" s="647"/>
      <c r="BV21" s="647"/>
      <c r="BW21" s="647"/>
      <c r="BX21" s="647"/>
      <c r="BY21" s="647"/>
      <c r="BZ21" s="647"/>
      <c r="CA21" s="647"/>
      <c r="CB21" s="682"/>
      <c r="CD21" s="589"/>
      <c r="CE21" s="590"/>
      <c r="CF21" s="590"/>
      <c r="CG21" s="590"/>
      <c r="CH21" s="590"/>
      <c r="CI21" s="590"/>
      <c r="CJ21" s="590"/>
      <c r="CK21" s="590"/>
      <c r="CL21" s="590"/>
      <c r="CM21" s="590"/>
      <c r="CN21" s="590"/>
      <c r="CO21" s="590"/>
      <c r="CP21" s="590"/>
      <c r="CQ21" s="591"/>
      <c r="CR21" s="693"/>
      <c r="CS21" s="694"/>
      <c r="CT21" s="694"/>
      <c r="CU21" s="694"/>
      <c r="CV21" s="694"/>
      <c r="CW21" s="694"/>
      <c r="CX21" s="694"/>
      <c r="CY21" s="695"/>
      <c r="CZ21" s="696"/>
      <c r="DA21" s="696"/>
      <c r="DB21" s="696"/>
      <c r="DC21" s="696"/>
      <c r="DD21" s="697"/>
      <c r="DE21" s="694"/>
      <c r="DF21" s="694"/>
      <c r="DG21" s="694"/>
      <c r="DH21" s="694"/>
      <c r="DI21" s="694"/>
      <c r="DJ21" s="694"/>
      <c r="DK21" s="694"/>
      <c r="DL21" s="694"/>
      <c r="DM21" s="694"/>
      <c r="DN21" s="694"/>
      <c r="DO21" s="694"/>
      <c r="DP21" s="695"/>
      <c r="DQ21" s="697"/>
      <c r="DR21" s="694"/>
      <c r="DS21" s="694"/>
      <c r="DT21" s="694"/>
      <c r="DU21" s="694"/>
      <c r="DV21" s="694"/>
      <c r="DW21" s="694"/>
      <c r="DX21" s="694"/>
      <c r="DY21" s="694"/>
      <c r="DZ21" s="694"/>
      <c r="EA21" s="694"/>
      <c r="EB21" s="694"/>
      <c r="EC21" s="701"/>
    </row>
    <row r="22" spans="2:133" ht="11.25" customHeight="1" x14ac:dyDescent="0.15">
      <c r="B22" s="605" t="s">
        <v>267</v>
      </c>
      <c r="C22" s="606"/>
      <c r="D22" s="606"/>
      <c r="E22" s="606"/>
      <c r="F22" s="606"/>
      <c r="G22" s="606"/>
      <c r="H22" s="606"/>
      <c r="I22" s="606"/>
      <c r="J22" s="606"/>
      <c r="K22" s="606"/>
      <c r="L22" s="606"/>
      <c r="M22" s="606"/>
      <c r="N22" s="606"/>
      <c r="O22" s="606"/>
      <c r="P22" s="606"/>
      <c r="Q22" s="607"/>
      <c r="R22" s="608">
        <v>2133801</v>
      </c>
      <c r="S22" s="609"/>
      <c r="T22" s="609"/>
      <c r="U22" s="609"/>
      <c r="V22" s="609"/>
      <c r="W22" s="609"/>
      <c r="X22" s="609"/>
      <c r="Y22" s="610"/>
      <c r="Z22" s="646">
        <v>33.799999999999997</v>
      </c>
      <c r="AA22" s="646"/>
      <c r="AB22" s="646"/>
      <c r="AC22" s="646"/>
      <c r="AD22" s="647">
        <v>2133801</v>
      </c>
      <c r="AE22" s="647"/>
      <c r="AF22" s="647"/>
      <c r="AG22" s="647"/>
      <c r="AH22" s="647"/>
      <c r="AI22" s="647"/>
      <c r="AJ22" s="647"/>
      <c r="AK22" s="647"/>
      <c r="AL22" s="611">
        <v>82.7</v>
      </c>
      <c r="AM22" s="612"/>
      <c r="AN22" s="612"/>
      <c r="AO22" s="648"/>
      <c r="AP22" s="605" t="s">
        <v>268</v>
      </c>
      <c r="AQ22" s="686"/>
      <c r="AR22" s="686"/>
      <c r="AS22" s="686"/>
      <c r="AT22" s="686"/>
      <c r="AU22" s="686"/>
      <c r="AV22" s="686"/>
      <c r="AW22" s="686"/>
      <c r="AX22" s="686"/>
      <c r="AY22" s="686"/>
      <c r="AZ22" s="686"/>
      <c r="BA22" s="686"/>
      <c r="BB22" s="686"/>
      <c r="BC22" s="686"/>
      <c r="BD22" s="686"/>
      <c r="BE22" s="686"/>
      <c r="BF22" s="687"/>
      <c r="BG22" s="608" t="s">
        <v>122</v>
      </c>
      <c r="BH22" s="609"/>
      <c r="BI22" s="609"/>
      <c r="BJ22" s="609"/>
      <c r="BK22" s="609"/>
      <c r="BL22" s="609"/>
      <c r="BM22" s="609"/>
      <c r="BN22" s="610"/>
      <c r="BO22" s="646" t="s">
        <v>122</v>
      </c>
      <c r="BP22" s="646"/>
      <c r="BQ22" s="646"/>
      <c r="BR22" s="646"/>
      <c r="BS22" s="647" t="s">
        <v>122</v>
      </c>
      <c r="BT22" s="647"/>
      <c r="BU22" s="647"/>
      <c r="BV22" s="647"/>
      <c r="BW22" s="647"/>
      <c r="BX22" s="647"/>
      <c r="BY22" s="647"/>
      <c r="BZ22" s="647"/>
      <c r="CA22" s="647"/>
      <c r="CB22" s="682"/>
      <c r="CD22" s="660" t="s">
        <v>269</v>
      </c>
      <c r="CE22" s="661"/>
      <c r="CF22" s="661"/>
      <c r="CG22" s="661"/>
      <c r="CH22" s="661"/>
      <c r="CI22" s="661"/>
      <c r="CJ22" s="661"/>
      <c r="CK22" s="661"/>
      <c r="CL22" s="661"/>
      <c r="CM22" s="661"/>
      <c r="CN22" s="661"/>
      <c r="CO22" s="661"/>
      <c r="CP22" s="661"/>
      <c r="CQ22" s="661"/>
      <c r="CR22" s="661"/>
      <c r="CS22" s="661"/>
      <c r="CT22" s="661"/>
      <c r="CU22" s="661"/>
      <c r="CV22" s="661"/>
      <c r="CW22" s="661"/>
      <c r="CX22" s="661"/>
      <c r="CY22" s="661"/>
      <c r="CZ22" s="661"/>
      <c r="DA22" s="661"/>
      <c r="DB22" s="661"/>
      <c r="DC22" s="661"/>
      <c r="DD22" s="661"/>
      <c r="DE22" s="661"/>
      <c r="DF22" s="661"/>
      <c r="DG22" s="661"/>
      <c r="DH22" s="661"/>
      <c r="DI22" s="661"/>
      <c r="DJ22" s="661"/>
      <c r="DK22" s="661"/>
      <c r="DL22" s="661"/>
      <c r="DM22" s="661"/>
      <c r="DN22" s="661"/>
      <c r="DO22" s="661"/>
      <c r="DP22" s="661"/>
      <c r="DQ22" s="661"/>
      <c r="DR22" s="661"/>
      <c r="DS22" s="661"/>
      <c r="DT22" s="661"/>
      <c r="DU22" s="661"/>
      <c r="DV22" s="661"/>
      <c r="DW22" s="661"/>
      <c r="DX22" s="661"/>
      <c r="DY22" s="661"/>
      <c r="DZ22" s="661"/>
      <c r="EA22" s="661"/>
      <c r="EB22" s="661"/>
      <c r="EC22" s="662"/>
    </row>
    <row r="23" spans="2:133" ht="11.25" customHeight="1" x14ac:dyDescent="0.15">
      <c r="B23" s="605" t="s">
        <v>270</v>
      </c>
      <c r="C23" s="606"/>
      <c r="D23" s="606"/>
      <c r="E23" s="606"/>
      <c r="F23" s="606"/>
      <c r="G23" s="606"/>
      <c r="H23" s="606"/>
      <c r="I23" s="606"/>
      <c r="J23" s="606"/>
      <c r="K23" s="606"/>
      <c r="L23" s="606"/>
      <c r="M23" s="606"/>
      <c r="N23" s="606"/>
      <c r="O23" s="606"/>
      <c r="P23" s="606"/>
      <c r="Q23" s="607"/>
      <c r="R23" s="608">
        <v>297543</v>
      </c>
      <c r="S23" s="609"/>
      <c r="T23" s="609"/>
      <c r="U23" s="609"/>
      <c r="V23" s="609"/>
      <c r="W23" s="609"/>
      <c r="X23" s="609"/>
      <c r="Y23" s="610"/>
      <c r="Z23" s="646">
        <v>4.7</v>
      </c>
      <c r="AA23" s="646"/>
      <c r="AB23" s="646"/>
      <c r="AC23" s="646"/>
      <c r="AD23" s="647" t="s">
        <v>122</v>
      </c>
      <c r="AE23" s="647"/>
      <c r="AF23" s="647"/>
      <c r="AG23" s="647"/>
      <c r="AH23" s="647"/>
      <c r="AI23" s="647"/>
      <c r="AJ23" s="647"/>
      <c r="AK23" s="647"/>
      <c r="AL23" s="611" t="s">
        <v>122</v>
      </c>
      <c r="AM23" s="612"/>
      <c r="AN23" s="612"/>
      <c r="AO23" s="648"/>
      <c r="AP23" s="605" t="s">
        <v>271</v>
      </c>
      <c r="AQ23" s="686"/>
      <c r="AR23" s="686"/>
      <c r="AS23" s="686"/>
      <c r="AT23" s="686"/>
      <c r="AU23" s="686"/>
      <c r="AV23" s="686"/>
      <c r="AW23" s="686"/>
      <c r="AX23" s="686"/>
      <c r="AY23" s="686"/>
      <c r="AZ23" s="686"/>
      <c r="BA23" s="686"/>
      <c r="BB23" s="686"/>
      <c r="BC23" s="686"/>
      <c r="BD23" s="686"/>
      <c r="BE23" s="686"/>
      <c r="BF23" s="687"/>
      <c r="BG23" s="608" t="s">
        <v>122</v>
      </c>
      <c r="BH23" s="609"/>
      <c r="BI23" s="609"/>
      <c r="BJ23" s="609"/>
      <c r="BK23" s="609"/>
      <c r="BL23" s="609"/>
      <c r="BM23" s="609"/>
      <c r="BN23" s="610"/>
      <c r="BO23" s="646" t="s">
        <v>122</v>
      </c>
      <c r="BP23" s="646"/>
      <c r="BQ23" s="646"/>
      <c r="BR23" s="646"/>
      <c r="BS23" s="647" t="s">
        <v>122</v>
      </c>
      <c r="BT23" s="647"/>
      <c r="BU23" s="647"/>
      <c r="BV23" s="647"/>
      <c r="BW23" s="647"/>
      <c r="BX23" s="647"/>
      <c r="BY23" s="647"/>
      <c r="BZ23" s="647"/>
      <c r="CA23" s="647"/>
      <c r="CB23" s="682"/>
      <c r="CD23" s="660" t="s">
        <v>211</v>
      </c>
      <c r="CE23" s="661"/>
      <c r="CF23" s="661"/>
      <c r="CG23" s="661"/>
      <c r="CH23" s="661"/>
      <c r="CI23" s="661"/>
      <c r="CJ23" s="661"/>
      <c r="CK23" s="661"/>
      <c r="CL23" s="661"/>
      <c r="CM23" s="661"/>
      <c r="CN23" s="661"/>
      <c r="CO23" s="661"/>
      <c r="CP23" s="661"/>
      <c r="CQ23" s="662"/>
      <c r="CR23" s="660" t="s">
        <v>272</v>
      </c>
      <c r="CS23" s="661"/>
      <c r="CT23" s="661"/>
      <c r="CU23" s="661"/>
      <c r="CV23" s="661"/>
      <c r="CW23" s="661"/>
      <c r="CX23" s="661"/>
      <c r="CY23" s="662"/>
      <c r="CZ23" s="660" t="s">
        <v>273</v>
      </c>
      <c r="DA23" s="661"/>
      <c r="DB23" s="661"/>
      <c r="DC23" s="662"/>
      <c r="DD23" s="660" t="s">
        <v>274</v>
      </c>
      <c r="DE23" s="661"/>
      <c r="DF23" s="661"/>
      <c r="DG23" s="661"/>
      <c r="DH23" s="661"/>
      <c r="DI23" s="661"/>
      <c r="DJ23" s="661"/>
      <c r="DK23" s="662"/>
      <c r="DL23" s="698" t="s">
        <v>275</v>
      </c>
      <c r="DM23" s="699"/>
      <c r="DN23" s="699"/>
      <c r="DO23" s="699"/>
      <c r="DP23" s="699"/>
      <c r="DQ23" s="699"/>
      <c r="DR23" s="699"/>
      <c r="DS23" s="699"/>
      <c r="DT23" s="699"/>
      <c r="DU23" s="699"/>
      <c r="DV23" s="700"/>
      <c r="DW23" s="660" t="s">
        <v>276</v>
      </c>
      <c r="DX23" s="661"/>
      <c r="DY23" s="661"/>
      <c r="DZ23" s="661"/>
      <c r="EA23" s="661"/>
      <c r="EB23" s="661"/>
      <c r="EC23" s="662"/>
    </row>
    <row r="24" spans="2:133" ht="11.25" customHeight="1" x14ac:dyDescent="0.15">
      <c r="B24" s="605" t="s">
        <v>277</v>
      </c>
      <c r="C24" s="606"/>
      <c r="D24" s="606"/>
      <c r="E24" s="606"/>
      <c r="F24" s="606"/>
      <c r="G24" s="606"/>
      <c r="H24" s="606"/>
      <c r="I24" s="606"/>
      <c r="J24" s="606"/>
      <c r="K24" s="606"/>
      <c r="L24" s="606"/>
      <c r="M24" s="606"/>
      <c r="N24" s="606"/>
      <c r="O24" s="606"/>
      <c r="P24" s="606"/>
      <c r="Q24" s="607"/>
      <c r="R24" s="608" t="s">
        <v>122</v>
      </c>
      <c r="S24" s="609"/>
      <c r="T24" s="609"/>
      <c r="U24" s="609"/>
      <c r="V24" s="609"/>
      <c r="W24" s="609"/>
      <c r="X24" s="609"/>
      <c r="Y24" s="610"/>
      <c r="Z24" s="646" t="s">
        <v>122</v>
      </c>
      <c r="AA24" s="646"/>
      <c r="AB24" s="646"/>
      <c r="AC24" s="646"/>
      <c r="AD24" s="647" t="s">
        <v>122</v>
      </c>
      <c r="AE24" s="647"/>
      <c r="AF24" s="647"/>
      <c r="AG24" s="647"/>
      <c r="AH24" s="647"/>
      <c r="AI24" s="647"/>
      <c r="AJ24" s="647"/>
      <c r="AK24" s="647"/>
      <c r="AL24" s="611" t="s">
        <v>122</v>
      </c>
      <c r="AM24" s="612"/>
      <c r="AN24" s="612"/>
      <c r="AO24" s="648"/>
      <c r="AP24" s="605" t="s">
        <v>278</v>
      </c>
      <c r="AQ24" s="686"/>
      <c r="AR24" s="686"/>
      <c r="AS24" s="686"/>
      <c r="AT24" s="686"/>
      <c r="AU24" s="686"/>
      <c r="AV24" s="686"/>
      <c r="AW24" s="686"/>
      <c r="AX24" s="686"/>
      <c r="AY24" s="686"/>
      <c r="AZ24" s="686"/>
      <c r="BA24" s="686"/>
      <c r="BB24" s="686"/>
      <c r="BC24" s="686"/>
      <c r="BD24" s="686"/>
      <c r="BE24" s="686"/>
      <c r="BF24" s="687"/>
      <c r="BG24" s="608" t="s">
        <v>122</v>
      </c>
      <c r="BH24" s="609"/>
      <c r="BI24" s="609"/>
      <c r="BJ24" s="609"/>
      <c r="BK24" s="609"/>
      <c r="BL24" s="609"/>
      <c r="BM24" s="609"/>
      <c r="BN24" s="610"/>
      <c r="BO24" s="646" t="s">
        <v>122</v>
      </c>
      <c r="BP24" s="646"/>
      <c r="BQ24" s="646"/>
      <c r="BR24" s="646"/>
      <c r="BS24" s="647" t="s">
        <v>122</v>
      </c>
      <c r="BT24" s="647"/>
      <c r="BU24" s="647"/>
      <c r="BV24" s="647"/>
      <c r="BW24" s="647"/>
      <c r="BX24" s="647"/>
      <c r="BY24" s="647"/>
      <c r="BZ24" s="647"/>
      <c r="CA24" s="647"/>
      <c r="CB24" s="682"/>
      <c r="CD24" s="666" t="s">
        <v>279</v>
      </c>
      <c r="CE24" s="667"/>
      <c r="CF24" s="667"/>
      <c r="CG24" s="667"/>
      <c r="CH24" s="667"/>
      <c r="CI24" s="667"/>
      <c r="CJ24" s="667"/>
      <c r="CK24" s="667"/>
      <c r="CL24" s="667"/>
      <c r="CM24" s="667"/>
      <c r="CN24" s="667"/>
      <c r="CO24" s="667"/>
      <c r="CP24" s="667"/>
      <c r="CQ24" s="668"/>
      <c r="CR24" s="663">
        <v>1363673</v>
      </c>
      <c r="CS24" s="664"/>
      <c r="CT24" s="664"/>
      <c r="CU24" s="664"/>
      <c r="CV24" s="664"/>
      <c r="CW24" s="664"/>
      <c r="CX24" s="664"/>
      <c r="CY24" s="689"/>
      <c r="CZ24" s="690">
        <v>22</v>
      </c>
      <c r="DA24" s="672"/>
      <c r="DB24" s="672"/>
      <c r="DC24" s="692"/>
      <c r="DD24" s="688">
        <v>1069488</v>
      </c>
      <c r="DE24" s="664"/>
      <c r="DF24" s="664"/>
      <c r="DG24" s="664"/>
      <c r="DH24" s="664"/>
      <c r="DI24" s="664"/>
      <c r="DJ24" s="664"/>
      <c r="DK24" s="689"/>
      <c r="DL24" s="688">
        <v>1040371</v>
      </c>
      <c r="DM24" s="664"/>
      <c r="DN24" s="664"/>
      <c r="DO24" s="664"/>
      <c r="DP24" s="664"/>
      <c r="DQ24" s="664"/>
      <c r="DR24" s="664"/>
      <c r="DS24" s="664"/>
      <c r="DT24" s="664"/>
      <c r="DU24" s="664"/>
      <c r="DV24" s="689"/>
      <c r="DW24" s="690">
        <v>40.200000000000003</v>
      </c>
      <c r="DX24" s="672"/>
      <c r="DY24" s="672"/>
      <c r="DZ24" s="672"/>
      <c r="EA24" s="672"/>
      <c r="EB24" s="672"/>
      <c r="EC24" s="691"/>
    </row>
    <row r="25" spans="2:133" ht="11.25" customHeight="1" x14ac:dyDescent="0.15">
      <c r="B25" s="605" t="s">
        <v>280</v>
      </c>
      <c r="C25" s="606"/>
      <c r="D25" s="606"/>
      <c r="E25" s="606"/>
      <c r="F25" s="606"/>
      <c r="G25" s="606"/>
      <c r="H25" s="606"/>
      <c r="I25" s="606"/>
      <c r="J25" s="606"/>
      <c r="K25" s="606"/>
      <c r="L25" s="606"/>
      <c r="M25" s="606"/>
      <c r="N25" s="606"/>
      <c r="O25" s="606"/>
      <c r="P25" s="606"/>
      <c r="Q25" s="607"/>
      <c r="R25" s="608">
        <v>2808711</v>
      </c>
      <c r="S25" s="609"/>
      <c r="T25" s="609"/>
      <c r="U25" s="609"/>
      <c r="V25" s="609"/>
      <c r="W25" s="609"/>
      <c r="X25" s="609"/>
      <c r="Y25" s="610"/>
      <c r="Z25" s="646">
        <v>44.5</v>
      </c>
      <c r="AA25" s="646"/>
      <c r="AB25" s="646"/>
      <c r="AC25" s="646"/>
      <c r="AD25" s="647">
        <v>2511168</v>
      </c>
      <c r="AE25" s="647"/>
      <c r="AF25" s="647"/>
      <c r="AG25" s="647"/>
      <c r="AH25" s="647"/>
      <c r="AI25" s="647"/>
      <c r="AJ25" s="647"/>
      <c r="AK25" s="647"/>
      <c r="AL25" s="611">
        <v>97.3</v>
      </c>
      <c r="AM25" s="612"/>
      <c r="AN25" s="612"/>
      <c r="AO25" s="648"/>
      <c r="AP25" s="605" t="s">
        <v>281</v>
      </c>
      <c r="AQ25" s="686"/>
      <c r="AR25" s="686"/>
      <c r="AS25" s="686"/>
      <c r="AT25" s="686"/>
      <c r="AU25" s="686"/>
      <c r="AV25" s="686"/>
      <c r="AW25" s="686"/>
      <c r="AX25" s="686"/>
      <c r="AY25" s="686"/>
      <c r="AZ25" s="686"/>
      <c r="BA25" s="686"/>
      <c r="BB25" s="686"/>
      <c r="BC25" s="686"/>
      <c r="BD25" s="686"/>
      <c r="BE25" s="686"/>
      <c r="BF25" s="687"/>
      <c r="BG25" s="608" t="s">
        <v>122</v>
      </c>
      <c r="BH25" s="609"/>
      <c r="BI25" s="609"/>
      <c r="BJ25" s="609"/>
      <c r="BK25" s="609"/>
      <c r="BL25" s="609"/>
      <c r="BM25" s="609"/>
      <c r="BN25" s="610"/>
      <c r="BO25" s="646" t="s">
        <v>122</v>
      </c>
      <c r="BP25" s="646"/>
      <c r="BQ25" s="646"/>
      <c r="BR25" s="646"/>
      <c r="BS25" s="647" t="s">
        <v>122</v>
      </c>
      <c r="BT25" s="647"/>
      <c r="BU25" s="647"/>
      <c r="BV25" s="647"/>
      <c r="BW25" s="647"/>
      <c r="BX25" s="647"/>
      <c r="BY25" s="647"/>
      <c r="BZ25" s="647"/>
      <c r="CA25" s="647"/>
      <c r="CB25" s="682"/>
      <c r="CD25" s="605" t="s">
        <v>282</v>
      </c>
      <c r="CE25" s="606"/>
      <c r="CF25" s="606"/>
      <c r="CG25" s="606"/>
      <c r="CH25" s="606"/>
      <c r="CI25" s="606"/>
      <c r="CJ25" s="606"/>
      <c r="CK25" s="606"/>
      <c r="CL25" s="606"/>
      <c r="CM25" s="606"/>
      <c r="CN25" s="606"/>
      <c r="CO25" s="606"/>
      <c r="CP25" s="606"/>
      <c r="CQ25" s="607"/>
      <c r="CR25" s="608">
        <v>610952</v>
      </c>
      <c r="CS25" s="621"/>
      <c r="CT25" s="621"/>
      <c r="CU25" s="621"/>
      <c r="CV25" s="621"/>
      <c r="CW25" s="621"/>
      <c r="CX25" s="621"/>
      <c r="CY25" s="622"/>
      <c r="CZ25" s="611">
        <v>9.9</v>
      </c>
      <c r="DA25" s="623"/>
      <c r="DB25" s="623"/>
      <c r="DC25" s="624"/>
      <c r="DD25" s="614">
        <v>472578</v>
      </c>
      <c r="DE25" s="621"/>
      <c r="DF25" s="621"/>
      <c r="DG25" s="621"/>
      <c r="DH25" s="621"/>
      <c r="DI25" s="621"/>
      <c r="DJ25" s="621"/>
      <c r="DK25" s="622"/>
      <c r="DL25" s="614">
        <v>469475</v>
      </c>
      <c r="DM25" s="621"/>
      <c r="DN25" s="621"/>
      <c r="DO25" s="621"/>
      <c r="DP25" s="621"/>
      <c r="DQ25" s="621"/>
      <c r="DR25" s="621"/>
      <c r="DS25" s="621"/>
      <c r="DT25" s="621"/>
      <c r="DU25" s="621"/>
      <c r="DV25" s="622"/>
      <c r="DW25" s="611">
        <v>18.2</v>
      </c>
      <c r="DX25" s="623"/>
      <c r="DY25" s="623"/>
      <c r="DZ25" s="623"/>
      <c r="EA25" s="623"/>
      <c r="EB25" s="623"/>
      <c r="EC25" s="635"/>
    </row>
    <row r="26" spans="2:133" ht="11.25" customHeight="1" x14ac:dyDescent="0.15">
      <c r="B26" s="605" t="s">
        <v>283</v>
      </c>
      <c r="C26" s="606"/>
      <c r="D26" s="606"/>
      <c r="E26" s="606"/>
      <c r="F26" s="606"/>
      <c r="G26" s="606"/>
      <c r="H26" s="606"/>
      <c r="I26" s="606"/>
      <c r="J26" s="606"/>
      <c r="K26" s="606"/>
      <c r="L26" s="606"/>
      <c r="M26" s="606"/>
      <c r="N26" s="606"/>
      <c r="O26" s="606"/>
      <c r="P26" s="606"/>
      <c r="Q26" s="607"/>
      <c r="R26" s="608" t="s">
        <v>122</v>
      </c>
      <c r="S26" s="609"/>
      <c r="T26" s="609"/>
      <c r="U26" s="609"/>
      <c r="V26" s="609"/>
      <c r="W26" s="609"/>
      <c r="X26" s="609"/>
      <c r="Y26" s="610"/>
      <c r="Z26" s="646" t="s">
        <v>122</v>
      </c>
      <c r="AA26" s="646"/>
      <c r="AB26" s="646"/>
      <c r="AC26" s="646"/>
      <c r="AD26" s="647" t="s">
        <v>122</v>
      </c>
      <c r="AE26" s="647"/>
      <c r="AF26" s="647"/>
      <c r="AG26" s="647"/>
      <c r="AH26" s="647"/>
      <c r="AI26" s="647"/>
      <c r="AJ26" s="647"/>
      <c r="AK26" s="647"/>
      <c r="AL26" s="611" t="s">
        <v>122</v>
      </c>
      <c r="AM26" s="612"/>
      <c r="AN26" s="612"/>
      <c r="AO26" s="648"/>
      <c r="AP26" s="605" t="s">
        <v>284</v>
      </c>
      <c r="AQ26" s="686"/>
      <c r="AR26" s="686"/>
      <c r="AS26" s="686"/>
      <c r="AT26" s="686"/>
      <c r="AU26" s="686"/>
      <c r="AV26" s="686"/>
      <c r="AW26" s="686"/>
      <c r="AX26" s="686"/>
      <c r="AY26" s="686"/>
      <c r="AZ26" s="686"/>
      <c r="BA26" s="686"/>
      <c r="BB26" s="686"/>
      <c r="BC26" s="686"/>
      <c r="BD26" s="686"/>
      <c r="BE26" s="686"/>
      <c r="BF26" s="687"/>
      <c r="BG26" s="608" t="s">
        <v>122</v>
      </c>
      <c r="BH26" s="609"/>
      <c r="BI26" s="609"/>
      <c r="BJ26" s="609"/>
      <c r="BK26" s="609"/>
      <c r="BL26" s="609"/>
      <c r="BM26" s="609"/>
      <c r="BN26" s="610"/>
      <c r="BO26" s="646" t="s">
        <v>122</v>
      </c>
      <c r="BP26" s="646"/>
      <c r="BQ26" s="646"/>
      <c r="BR26" s="646"/>
      <c r="BS26" s="647" t="s">
        <v>122</v>
      </c>
      <c r="BT26" s="647"/>
      <c r="BU26" s="647"/>
      <c r="BV26" s="647"/>
      <c r="BW26" s="647"/>
      <c r="BX26" s="647"/>
      <c r="BY26" s="647"/>
      <c r="BZ26" s="647"/>
      <c r="CA26" s="647"/>
      <c r="CB26" s="682"/>
      <c r="CD26" s="605" t="s">
        <v>285</v>
      </c>
      <c r="CE26" s="606"/>
      <c r="CF26" s="606"/>
      <c r="CG26" s="606"/>
      <c r="CH26" s="606"/>
      <c r="CI26" s="606"/>
      <c r="CJ26" s="606"/>
      <c r="CK26" s="606"/>
      <c r="CL26" s="606"/>
      <c r="CM26" s="606"/>
      <c r="CN26" s="606"/>
      <c r="CO26" s="606"/>
      <c r="CP26" s="606"/>
      <c r="CQ26" s="607"/>
      <c r="CR26" s="608">
        <v>338832</v>
      </c>
      <c r="CS26" s="609"/>
      <c r="CT26" s="609"/>
      <c r="CU26" s="609"/>
      <c r="CV26" s="609"/>
      <c r="CW26" s="609"/>
      <c r="CX26" s="609"/>
      <c r="CY26" s="610"/>
      <c r="CZ26" s="611">
        <v>5.5</v>
      </c>
      <c r="DA26" s="623"/>
      <c r="DB26" s="623"/>
      <c r="DC26" s="624"/>
      <c r="DD26" s="614">
        <v>259755</v>
      </c>
      <c r="DE26" s="609"/>
      <c r="DF26" s="609"/>
      <c r="DG26" s="609"/>
      <c r="DH26" s="609"/>
      <c r="DI26" s="609"/>
      <c r="DJ26" s="609"/>
      <c r="DK26" s="610"/>
      <c r="DL26" s="614" t="s">
        <v>122</v>
      </c>
      <c r="DM26" s="609"/>
      <c r="DN26" s="609"/>
      <c r="DO26" s="609"/>
      <c r="DP26" s="609"/>
      <c r="DQ26" s="609"/>
      <c r="DR26" s="609"/>
      <c r="DS26" s="609"/>
      <c r="DT26" s="609"/>
      <c r="DU26" s="609"/>
      <c r="DV26" s="610"/>
      <c r="DW26" s="611" t="s">
        <v>122</v>
      </c>
      <c r="DX26" s="623"/>
      <c r="DY26" s="623"/>
      <c r="DZ26" s="623"/>
      <c r="EA26" s="623"/>
      <c r="EB26" s="623"/>
      <c r="EC26" s="635"/>
    </row>
    <row r="27" spans="2:133" ht="11.25" customHeight="1" x14ac:dyDescent="0.15">
      <c r="B27" s="605" t="s">
        <v>286</v>
      </c>
      <c r="C27" s="606"/>
      <c r="D27" s="606"/>
      <c r="E27" s="606"/>
      <c r="F27" s="606"/>
      <c r="G27" s="606"/>
      <c r="H27" s="606"/>
      <c r="I27" s="606"/>
      <c r="J27" s="606"/>
      <c r="K27" s="606"/>
      <c r="L27" s="606"/>
      <c r="M27" s="606"/>
      <c r="N27" s="606"/>
      <c r="O27" s="606"/>
      <c r="P27" s="606"/>
      <c r="Q27" s="607"/>
      <c r="R27" s="608">
        <v>17541</v>
      </c>
      <c r="S27" s="609"/>
      <c r="T27" s="609"/>
      <c r="U27" s="609"/>
      <c r="V27" s="609"/>
      <c r="W27" s="609"/>
      <c r="X27" s="609"/>
      <c r="Y27" s="610"/>
      <c r="Z27" s="646">
        <v>0.3</v>
      </c>
      <c r="AA27" s="646"/>
      <c r="AB27" s="646"/>
      <c r="AC27" s="646"/>
      <c r="AD27" s="647">
        <v>1861</v>
      </c>
      <c r="AE27" s="647"/>
      <c r="AF27" s="647"/>
      <c r="AG27" s="647"/>
      <c r="AH27" s="647"/>
      <c r="AI27" s="647"/>
      <c r="AJ27" s="647"/>
      <c r="AK27" s="647"/>
      <c r="AL27" s="611">
        <v>0.1</v>
      </c>
      <c r="AM27" s="612"/>
      <c r="AN27" s="612"/>
      <c r="AO27" s="648"/>
      <c r="AP27" s="605" t="s">
        <v>287</v>
      </c>
      <c r="AQ27" s="606"/>
      <c r="AR27" s="606"/>
      <c r="AS27" s="606"/>
      <c r="AT27" s="606"/>
      <c r="AU27" s="606"/>
      <c r="AV27" s="606"/>
      <c r="AW27" s="606"/>
      <c r="AX27" s="606"/>
      <c r="AY27" s="606"/>
      <c r="AZ27" s="606"/>
      <c r="BA27" s="606"/>
      <c r="BB27" s="606"/>
      <c r="BC27" s="606"/>
      <c r="BD27" s="606"/>
      <c r="BE27" s="606"/>
      <c r="BF27" s="607"/>
      <c r="BG27" s="608">
        <v>261454</v>
      </c>
      <c r="BH27" s="609"/>
      <c r="BI27" s="609"/>
      <c r="BJ27" s="609"/>
      <c r="BK27" s="609"/>
      <c r="BL27" s="609"/>
      <c r="BM27" s="609"/>
      <c r="BN27" s="610"/>
      <c r="BO27" s="646">
        <v>100</v>
      </c>
      <c r="BP27" s="646"/>
      <c r="BQ27" s="646"/>
      <c r="BR27" s="646"/>
      <c r="BS27" s="647">
        <v>2083</v>
      </c>
      <c r="BT27" s="647"/>
      <c r="BU27" s="647"/>
      <c r="BV27" s="647"/>
      <c r="BW27" s="647"/>
      <c r="BX27" s="647"/>
      <c r="BY27" s="647"/>
      <c r="BZ27" s="647"/>
      <c r="CA27" s="647"/>
      <c r="CB27" s="682"/>
      <c r="CD27" s="605" t="s">
        <v>288</v>
      </c>
      <c r="CE27" s="606"/>
      <c r="CF27" s="606"/>
      <c r="CG27" s="606"/>
      <c r="CH27" s="606"/>
      <c r="CI27" s="606"/>
      <c r="CJ27" s="606"/>
      <c r="CK27" s="606"/>
      <c r="CL27" s="606"/>
      <c r="CM27" s="606"/>
      <c r="CN27" s="606"/>
      <c r="CO27" s="606"/>
      <c r="CP27" s="606"/>
      <c r="CQ27" s="607"/>
      <c r="CR27" s="608">
        <v>141491</v>
      </c>
      <c r="CS27" s="621"/>
      <c r="CT27" s="621"/>
      <c r="CU27" s="621"/>
      <c r="CV27" s="621"/>
      <c r="CW27" s="621"/>
      <c r="CX27" s="621"/>
      <c r="CY27" s="622"/>
      <c r="CZ27" s="611">
        <v>2.2999999999999998</v>
      </c>
      <c r="DA27" s="623"/>
      <c r="DB27" s="623"/>
      <c r="DC27" s="624"/>
      <c r="DD27" s="614">
        <v>62138</v>
      </c>
      <c r="DE27" s="621"/>
      <c r="DF27" s="621"/>
      <c r="DG27" s="621"/>
      <c r="DH27" s="621"/>
      <c r="DI27" s="621"/>
      <c r="DJ27" s="621"/>
      <c r="DK27" s="622"/>
      <c r="DL27" s="614">
        <v>36124</v>
      </c>
      <c r="DM27" s="621"/>
      <c r="DN27" s="621"/>
      <c r="DO27" s="621"/>
      <c r="DP27" s="621"/>
      <c r="DQ27" s="621"/>
      <c r="DR27" s="621"/>
      <c r="DS27" s="621"/>
      <c r="DT27" s="621"/>
      <c r="DU27" s="621"/>
      <c r="DV27" s="622"/>
      <c r="DW27" s="611">
        <v>1.4</v>
      </c>
      <c r="DX27" s="623"/>
      <c r="DY27" s="623"/>
      <c r="DZ27" s="623"/>
      <c r="EA27" s="623"/>
      <c r="EB27" s="623"/>
      <c r="EC27" s="635"/>
    </row>
    <row r="28" spans="2:133" ht="11.25" customHeight="1" x14ac:dyDescent="0.15">
      <c r="B28" s="605" t="s">
        <v>289</v>
      </c>
      <c r="C28" s="606"/>
      <c r="D28" s="606"/>
      <c r="E28" s="606"/>
      <c r="F28" s="606"/>
      <c r="G28" s="606"/>
      <c r="H28" s="606"/>
      <c r="I28" s="606"/>
      <c r="J28" s="606"/>
      <c r="K28" s="606"/>
      <c r="L28" s="606"/>
      <c r="M28" s="606"/>
      <c r="N28" s="606"/>
      <c r="O28" s="606"/>
      <c r="P28" s="606"/>
      <c r="Q28" s="607"/>
      <c r="R28" s="608">
        <v>116943</v>
      </c>
      <c r="S28" s="609"/>
      <c r="T28" s="609"/>
      <c r="U28" s="609"/>
      <c r="V28" s="609"/>
      <c r="W28" s="609"/>
      <c r="X28" s="609"/>
      <c r="Y28" s="610"/>
      <c r="Z28" s="646">
        <v>1.9</v>
      </c>
      <c r="AA28" s="646"/>
      <c r="AB28" s="646"/>
      <c r="AC28" s="646"/>
      <c r="AD28" s="647">
        <v>28277</v>
      </c>
      <c r="AE28" s="647"/>
      <c r="AF28" s="647"/>
      <c r="AG28" s="647"/>
      <c r="AH28" s="647"/>
      <c r="AI28" s="647"/>
      <c r="AJ28" s="647"/>
      <c r="AK28" s="647"/>
      <c r="AL28" s="611">
        <v>1.1000000000000001</v>
      </c>
      <c r="AM28" s="612"/>
      <c r="AN28" s="612"/>
      <c r="AO28" s="648"/>
      <c r="AP28" s="605"/>
      <c r="AQ28" s="606"/>
      <c r="AR28" s="606"/>
      <c r="AS28" s="606"/>
      <c r="AT28" s="606"/>
      <c r="AU28" s="606"/>
      <c r="AV28" s="606"/>
      <c r="AW28" s="606"/>
      <c r="AX28" s="606"/>
      <c r="AY28" s="606"/>
      <c r="AZ28" s="606"/>
      <c r="BA28" s="606"/>
      <c r="BB28" s="606"/>
      <c r="BC28" s="606"/>
      <c r="BD28" s="606"/>
      <c r="BE28" s="606"/>
      <c r="BF28" s="607"/>
      <c r="BG28" s="608"/>
      <c r="BH28" s="609"/>
      <c r="BI28" s="609"/>
      <c r="BJ28" s="609"/>
      <c r="BK28" s="609"/>
      <c r="BL28" s="609"/>
      <c r="BM28" s="609"/>
      <c r="BN28" s="610"/>
      <c r="BO28" s="646"/>
      <c r="BP28" s="646"/>
      <c r="BQ28" s="646"/>
      <c r="BR28" s="646"/>
      <c r="BS28" s="614"/>
      <c r="BT28" s="609"/>
      <c r="BU28" s="609"/>
      <c r="BV28" s="609"/>
      <c r="BW28" s="609"/>
      <c r="BX28" s="609"/>
      <c r="BY28" s="609"/>
      <c r="BZ28" s="609"/>
      <c r="CA28" s="609"/>
      <c r="CB28" s="645"/>
      <c r="CD28" s="605" t="s">
        <v>290</v>
      </c>
      <c r="CE28" s="606"/>
      <c r="CF28" s="606"/>
      <c r="CG28" s="606"/>
      <c r="CH28" s="606"/>
      <c r="CI28" s="606"/>
      <c r="CJ28" s="606"/>
      <c r="CK28" s="606"/>
      <c r="CL28" s="606"/>
      <c r="CM28" s="606"/>
      <c r="CN28" s="606"/>
      <c r="CO28" s="606"/>
      <c r="CP28" s="606"/>
      <c r="CQ28" s="607"/>
      <c r="CR28" s="608">
        <v>611230</v>
      </c>
      <c r="CS28" s="609"/>
      <c r="CT28" s="609"/>
      <c r="CU28" s="609"/>
      <c r="CV28" s="609"/>
      <c r="CW28" s="609"/>
      <c r="CX28" s="609"/>
      <c r="CY28" s="610"/>
      <c r="CZ28" s="611">
        <v>9.9</v>
      </c>
      <c r="DA28" s="623"/>
      <c r="DB28" s="623"/>
      <c r="DC28" s="624"/>
      <c r="DD28" s="614">
        <v>534772</v>
      </c>
      <c r="DE28" s="609"/>
      <c r="DF28" s="609"/>
      <c r="DG28" s="609"/>
      <c r="DH28" s="609"/>
      <c r="DI28" s="609"/>
      <c r="DJ28" s="609"/>
      <c r="DK28" s="610"/>
      <c r="DL28" s="614">
        <v>534772</v>
      </c>
      <c r="DM28" s="609"/>
      <c r="DN28" s="609"/>
      <c r="DO28" s="609"/>
      <c r="DP28" s="609"/>
      <c r="DQ28" s="609"/>
      <c r="DR28" s="609"/>
      <c r="DS28" s="609"/>
      <c r="DT28" s="609"/>
      <c r="DU28" s="609"/>
      <c r="DV28" s="610"/>
      <c r="DW28" s="611">
        <v>20.7</v>
      </c>
      <c r="DX28" s="623"/>
      <c r="DY28" s="623"/>
      <c r="DZ28" s="623"/>
      <c r="EA28" s="623"/>
      <c r="EB28" s="623"/>
      <c r="EC28" s="635"/>
    </row>
    <row r="29" spans="2:133" ht="11.25" customHeight="1" x14ac:dyDescent="0.15">
      <c r="B29" s="605" t="s">
        <v>291</v>
      </c>
      <c r="C29" s="606"/>
      <c r="D29" s="606"/>
      <c r="E29" s="606"/>
      <c r="F29" s="606"/>
      <c r="G29" s="606"/>
      <c r="H29" s="606"/>
      <c r="I29" s="606"/>
      <c r="J29" s="606"/>
      <c r="K29" s="606"/>
      <c r="L29" s="606"/>
      <c r="M29" s="606"/>
      <c r="N29" s="606"/>
      <c r="O29" s="606"/>
      <c r="P29" s="606"/>
      <c r="Q29" s="607"/>
      <c r="R29" s="608">
        <v>4003</v>
      </c>
      <c r="S29" s="609"/>
      <c r="T29" s="609"/>
      <c r="U29" s="609"/>
      <c r="V29" s="609"/>
      <c r="W29" s="609"/>
      <c r="X29" s="609"/>
      <c r="Y29" s="610"/>
      <c r="Z29" s="646">
        <v>0.1</v>
      </c>
      <c r="AA29" s="646"/>
      <c r="AB29" s="646"/>
      <c r="AC29" s="646"/>
      <c r="AD29" s="647" t="s">
        <v>122</v>
      </c>
      <c r="AE29" s="647"/>
      <c r="AF29" s="647"/>
      <c r="AG29" s="647"/>
      <c r="AH29" s="647"/>
      <c r="AI29" s="647"/>
      <c r="AJ29" s="647"/>
      <c r="AK29" s="647"/>
      <c r="AL29" s="611" t="s">
        <v>122</v>
      </c>
      <c r="AM29" s="612"/>
      <c r="AN29" s="612"/>
      <c r="AO29" s="648"/>
      <c r="AP29" s="589"/>
      <c r="AQ29" s="590"/>
      <c r="AR29" s="590"/>
      <c r="AS29" s="590"/>
      <c r="AT29" s="590"/>
      <c r="AU29" s="590"/>
      <c r="AV29" s="590"/>
      <c r="AW29" s="590"/>
      <c r="AX29" s="590"/>
      <c r="AY29" s="590"/>
      <c r="AZ29" s="590"/>
      <c r="BA29" s="590"/>
      <c r="BB29" s="590"/>
      <c r="BC29" s="590"/>
      <c r="BD29" s="590"/>
      <c r="BE29" s="590"/>
      <c r="BF29" s="591"/>
      <c r="BG29" s="608"/>
      <c r="BH29" s="609"/>
      <c r="BI29" s="609"/>
      <c r="BJ29" s="609"/>
      <c r="BK29" s="609"/>
      <c r="BL29" s="609"/>
      <c r="BM29" s="609"/>
      <c r="BN29" s="610"/>
      <c r="BO29" s="646"/>
      <c r="BP29" s="646"/>
      <c r="BQ29" s="646"/>
      <c r="BR29" s="646"/>
      <c r="BS29" s="647"/>
      <c r="BT29" s="647"/>
      <c r="BU29" s="647"/>
      <c r="BV29" s="647"/>
      <c r="BW29" s="647"/>
      <c r="BX29" s="647"/>
      <c r="BY29" s="647"/>
      <c r="BZ29" s="647"/>
      <c r="CA29" s="647"/>
      <c r="CB29" s="682"/>
      <c r="CD29" s="627" t="s">
        <v>292</v>
      </c>
      <c r="CE29" s="628"/>
      <c r="CF29" s="605" t="s">
        <v>66</v>
      </c>
      <c r="CG29" s="606"/>
      <c r="CH29" s="606"/>
      <c r="CI29" s="606"/>
      <c r="CJ29" s="606"/>
      <c r="CK29" s="606"/>
      <c r="CL29" s="606"/>
      <c r="CM29" s="606"/>
      <c r="CN29" s="606"/>
      <c r="CO29" s="606"/>
      <c r="CP29" s="606"/>
      <c r="CQ29" s="607"/>
      <c r="CR29" s="608">
        <v>610109</v>
      </c>
      <c r="CS29" s="621"/>
      <c r="CT29" s="621"/>
      <c r="CU29" s="621"/>
      <c r="CV29" s="621"/>
      <c r="CW29" s="621"/>
      <c r="CX29" s="621"/>
      <c r="CY29" s="622"/>
      <c r="CZ29" s="611">
        <v>9.9</v>
      </c>
      <c r="DA29" s="623"/>
      <c r="DB29" s="623"/>
      <c r="DC29" s="624"/>
      <c r="DD29" s="614">
        <v>533651</v>
      </c>
      <c r="DE29" s="621"/>
      <c r="DF29" s="621"/>
      <c r="DG29" s="621"/>
      <c r="DH29" s="621"/>
      <c r="DI29" s="621"/>
      <c r="DJ29" s="621"/>
      <c r="DK29" s="622"/>
      <c r="DL29" s="614">
        <v>533651</v>
      </c>
      <c r="DM29" s="621"/>
      <c r="DN29" s="621"/>
      <c r="DO29" s="621"/>
      <c r="DP29" s="621"/>
      <c r="DQ29" s="621"/>
      <c r="DR29" s="621"/>
      <c r="DS29" s="621"/>
      <c r="DT29" s="621"/>
      <c r="DU29" s="621"/>
      <c r="DV29" s="622"/>
      <c r="DW29" s="611">
        <v>20.6</v>
      </c>
      <c r="DX29" s="623"/>
      <c r="DY29" s="623"/>
      <c r="DZ29" s="623"/>
      <c r="EA29" s="623"/>
      <c r="EB29" s="623"/>
      <c r="EC29" s="635"/>
    </row>
    <row r="30" spans="2:133" ht="11.25" customHeight="1" x14ac:dyDescent="0.15">
      <c r="B30" s="605" t="s">
        <v>293</v>
      </c>
      <c r="C30" s="606"/>
      <c r="D30" s="606"/>
      <c r="E30" s="606"/>
      <c r="F30" s="606"/>
      <c r="G30" s="606"/>
      <c r="H30" s="606"/>
      <c r="I30" s="606"/>
      <c r="J30" s="606"/>
      <c r="K30" s="606"/>
      <c r="L30" s="606"/>
      <c r="M30" s="606"/>
      <c r="N30" s="606"/>
      <c r="O30" s="606"/>
      <c r="P30" s="606"/>
      <c r="Q30" s="607"/>
      <c r="R30" s="608">
        <v>339272</v>
      </c>
      <c r="S30" s="609"/>
      <c r="T30" s="609"/>
      <c r="U30" s="609"/>
      <c r="V30" s="609"/>
      <c r="W30" s="609"/>
      <c r="X30" s="609"/>
      <c r="Y30" s="610"/>
      <c r="Z30" s="646">
        <v>5.4</v>
      </c>
      <c r="AA30" s="646"/>
      <c r="AB30" s="646"/>
      <c r="AC30" s="646"/>
      <c r="AD30" s="647" t="s">
        <v>122</v>
      </c>
      <c r="AE30" s="647"/>
      <c r="AF30" s="647"/>
      <c r="AG30" s="647"/>
      <c r="AH30" s="647"/>
      <c r="AI30" s="647"/>
      <c r="AJ30" s="647"/>
      <c r="AK30" s="647"/>
      <c r="AL30" s="611" t="s">
        <v>122</v>
      </c>
      <c r="AM30" s="612"/>
      <c r="AN30" s="612"/>
      <c r="AO30" s="648"/>
      <c r="AP30" s="660" t="s">
        <v>211</v>
      </c>
      <c r="AQ30" s="661"/>
      <c r="AR30" s="661"/>
      <c r="AS30" s="661"/>
      <c r="AT30" s="661"/>
      <c r="AU30" s="661"/>
      <c r="AV30" s="661"/>
      <c r="AW30" s="661"/>
      <c r="AX30" s="661"/>
      <c r="AY30" s="661"/>
      <c r="AZ30" s="661"/>
      <c r="BA30" s="661"/>
      <c r="BB30" s="661"/>
      <c r="BC30" s="661"/>
      <c r="BD30" s="661"/>
      <c r="BE30" s="661"/>
      <c r="BF30" s="662"/>
      <c r="BG30" s="660" t="s">
        <v>294</v>
      </c>
      <c r="BH30" s="680"/>
      <c r="BI30" s="680"/>
      <c r="BJ30" s="680"/>
      <c r="BK30" s="680"/>
      <c r="BL30" s="680"/>
      <c r="BM30" s="680"/>
      <c r="BN30" s="680"/>
      <c r="BO30" s="680"/>
      <c r="BP30" s="680"/>
      <c r="BQ30" s="681"/>
      <c r="BR30" s="660" t="s">
        <v>295</v>
      </c>
      <c r="BS30" s="680"/>
      <c r="BT30" s="680"/>
      <c r="BU30" s="680"/>
      <c r="BV30" s="680"/>
      <c r="BW30" s="680"/>
      <c r="BX30" s="680"/>
      <c r="BY30" s="680"/>
      <c r="BZ30" s="680"/>
      <c r="CA30" s="680"/>
      <c r="CB30" s="681"/>
      <c r="CD30" s="629"/>
      <c r="CE30" s="630"/>
      <c r="CF30" s="605" t="s">
        <v>296</v>
      </c>
      <c r="CG30" s="606"/>
      <c r="CH30" s="606"/>
      <c r="CI30" s="606"/>
      <c r="CJ30" s="606"/>
      <c r="CK30" s="606"/>
      <c r="CL30" s="606"/>
      <c r="CM30" s="606"/>
      <c r="CN30" s="606"/>
      <c r="CO30" s="606"/>
      <c r="CP30" s="606"/>
      <c r="CQ30" s="607"/>
      <c r="CR30" s="608">
        <v>587232</v>
      </c>
      <c r="CS30" s="609"/>
      <c r="CT30" s="609"/>
      <c r="CU30" s="609"/>
      <c r="CV30" s="609"/>
      <c r="CW30" s="609"/>
      <c r="CX30" s="609"/>
      <c r="CY30" s="610"/>
      <c r="CZ30" s="611">
        <v>9.5</v>
      </c>
      <c r="DA30" s="623"/>
      <c r="DB30" s="623"/>
      <c r="DC30" s="624"/>
      <c r="DD30" s="614">
        <v>514297</v>
      </c>
      <c r="DE30" s="609"/>
      <c r="DF30" s="609"/>
      <c r="DG30" s="609"/>
      <c r="DH30" s="609"/>
      <c r="DI30" s="609"/>
      <c r="DJ30" s="609"/>
      <c r="DK30" s="610"/>
      <c r="DL30" s="614">
        <v>514297</v>
      </c>
      <c r="DM30" s="609"/>
      <c r="DN30" s="609"/>
      <c r="DO30" s="609"/>
      <c r="DP30" s="609"/>
      <c r="DQ30" s="609"/>
      <c r="DR30" s="609"/>
      <c r="DS30" s="609"/>
      <c r="DT30" s="609"/>
      <c r="DU30" s="609"/>
      <c r="DV30" s="610"/>
      <c r="DW30" s="611">
        <v>19.899999999999999</v>
      </c>
      <c r="DX30" s="623"/>
      <c r="DY30" s="623"/>
      <c r="DZ30" s="623"/>
      <c r="EA30" s="623"/>
      <c r="EB30" s="623"/>
      <c r="EC30" s="635"/>
    </row>
    <row r="31" spans="2:133" ht="11.25" customHeight="1" x14ac:dyDescent="0.15">
      <c r="B31" s="683" t="s">
        <v>297</v>
      </c>
      <c r="C31" s="684"/>
      <c r="D31" s="684"/>
      <c r="E31" s="684"/>
      <c r="F31" s="684"/>
      <c r="G31" s="684"/>
      <c r="H31" s="684"/>
      <c r="I31" s="684"/>
      <c r="J31" s="684"/>
      <c r="K31" s="684"/>
      <c r="L31" s="684"/>
      <c r="M31" s="684"/>
      <c r="N31" s="684"/>
      <c r="O31" s="684"/>
      <c r="P31" s="684"/>
      <c r="Q31" s="685"/>
      <c r="R31" s="608" t="s">
        <v>122</v>
      </c>
      <c r="S31" s="609"/>
      <c r="T31" s="609"/>
      <c r="U31" s="609"/>
      <c r="V31" s="609"/>
      <c r="W31" s="609"/>
      <c r="X31" s="609"/>
      <c r="Y31" s="610"/>
      <c r="Z31" s="646" t="s">
        <v>122</v>
      </c>
      <c r="AA31" s="646"/>
      <c r="AB31" s="646"/>
      <c r="AC31" s="646"/>
      <c r="AD31" s="647" t="s">
        <v>122</v>
      </c>
      <c r="AE31" s="647"/>
      <c r="AF31" s="647"/>
      <c r="AG31" s="647"/>
      <c r="AH31" s="647"/>
      <c r="AI31" s="647"/>
      <c r="AJ31" s="647"/>
      <c r="AK31" s="647"/>
      <c r="AL31" s="611" t="s">
        <v>122</v>
      </c>
      <c r="AM31" s="612"/>
      <c r="AN31" s="612"/>
      <c r="AO31" s="648"/>
      <c r="AP31" s="674" t="s">
        <v>298</v>
      </c>
      <c r="AQ31" s="675"/>
      <c r="AR31" s="675"/>
      <c r="AS31" s="675"/>
      <c r="AT31" s="676" t="s">
        <v>299</v>
      </c>
      <c r="AU31" s="200"/>
      <c r="AV31" s="200"/>
      <c r="AW31" s="200"/>
      <c r="AX31" s="666" t="s">
        <v>177</v>
      </c>
      <c r="AY31" s="667"/>
      <c r="AZ31" s="667"/>
      <c r="BA31" s="667"/>
      <c r="BB31" s="667"/>
      <c r="BC31" s="667"/>
      <c r="BD31" s="667"/>
      <c r="BE31" s="667"/>
      <c r="BF31" s="668"/>
      <c r="BG31" s="670">
        <v>99.3</v>
      </c>
      <c r="BH31" s="671"/>
      <c r="BI31" s="671"/>
      <c r="BJ31" s="671"/>
      <c r="BK31" s="671"/>
      <c r="BL31" s="671"/>
      <c r="BM31" s="672">
        <v>95.5</v>
      </c>
      <c r="BN31" s="671"/>
      <c r="BO31" s="671"/>
      <c r="BP31" s="671"/>
      <c r="BQ31" s="673"/>
      <c r="BR31" s="670">
        <v>99.4</v>
      </c>
      <c r="BS31" s="671"/>
      <c r="BT31" s="671"/>
      <c r="BU31" s="671"/>
      <c r="BV31" s="671"/>
      <c r="BW31" s="671"/>
      <c r="BX31" s="672">
        <v>95.9</v>
      </c>
      <c r="BY31" s="671"/>
      <c r="BZ31" s="671"/>
      <c r="CA31" s="671"/>
      <c r="CB31" s="673"/>
      <c r="CD31" s="629"/>
      <c r="CE31" s="630"/>
      <c r="CF31" s="605" t="s">
        <v>300</v>
      </c>
      <c r="CG31" s="606"/>
      <c r="CH31" s="606"/>
      <c r="CI31" s="606"/>
      <c r="CJ31" s="606"/>
      <c r="CK31" s="606"/>
      <c r="CL31" s="606"/>
      <c r="CM31" s="606"/>
      <c r="CN31" s="606"/>
      <c r="CO31" s="606"/>
      <c r="CP31" s="606"/>
      <c r="CQ31" s="607"/>
      <c r="CR31" s="608">
        <v>22877</v>
      </c>
      <c r="CS31" s="621"/>
      <c r="CT31" s="621"/>
      <c r="CU31" s="621"/>
      <c r="CV31" s="621"/>
      <c r="CW31" s="621"/>
      <c r="CX31" s="621"/>
      <c r="CY31" s="622"/>
      <c r="CZ31" s="611">
        <v>0.4</v>
      </c>
      <c r="DA31" s="623"/>
      <c r="DB31" s="623"/>
      <c r="DC31" s="624"/>
      <c r="DD31" s="614">
        <v>19354</v>
      </c>
      <c r="DE31" s="621"/>
      <c r="DF31" s="621"/>
      <c r="DG31" s="621"/>
      <c r="DH31" s="621"/>
      <c r="DI31" s="621"/>
      <c r="DJ31" s="621"/>
      <c r="DK31" s="622"/>
      <c r="DL31" s="614">
        <v>19354</v>
      </c>
      <c r="DM31" s="621"/>
      <c r="DN31" s="621"/>
      <c r="DO31" s="621"/>
      <c r="DP31" s="621"/>
      <c r="DQ31" s="621"/>
      <c r="DR31" s="621"/>
      <c r="DS31" s="621"/>
      <c r="DT31" s="621"/>
      <c r="DU31" s="621"/>
      <c r="DV31" s="622"/>
      <c r="DW31" s="611">
        <v>0.7</v>
      </c>
      <c r="DX31" s="623"/>
      <c r="DY31" s="623"/>
      <c r="DZ31" s="623"/>
      <c r="EA31" s="623"/>
      <c r="EB31" s="623"/>
      <c r="EC31" s="635"/>
    </row>
    <row r="32" spans="2:133" ht="11.25" customHeight="1" x14ac:dyDescent="0.15">
      <c r="B32" s="605" t="s">
        <v>301</v>
      </c>
      <c r="C32" s="606"/>
      <c r="D32" s="606"/>
      <c r="E32" s="606"/>
      <c r="F32" s="606"/>
      <c r="G32" s="606"/>
      <c r="H32" s="606"/>
      <c r="I32" s="606"/>
      <c r="J32" s="606"/>
      <c r="K32" s="606"/>
      <c r="L32" s="606"/>
      <c r="M32" s="606"/>
      <c r="N32" s="606"/>
      <c r="O32" s="606"/>
      <c r="P32" s="606"/>
      <c r="Q32" s="607"/>
      <c r="R32" s="608">
        <v>519872</v>
      </c>
      <c r="S32" s="609"/>
      <c r="T32" s="609"/>
      <c r="U32" s="609"/>
      <c r="V32" s="609"/>
      <c r="W32" s="609"/>
      <c r="X32" s="609"/>
      <c r="Y32" s="610"/>
      <c r="Z32" s="646">
        <v>8.1999999999999993</v>
      </c>
      <c r="AA32" s="646"/>
      <c r="AB32" s="646"/>
      <c r="AC32" s="646"/>
      <c r="AD32" s="647" t="s">
        <v>122</v>
      </c>
      <c r="AE32" s="647"/>
      <c r="AF32" s="647"/>
      <c r="AG32" s="647"/>
      <c r="AH32" s="647"/>
      <c r="AI32" s="647"/>
      <c r="AJ32" s="647"/>
      <c r="AK32" s="647"/>
      <c r="AL32" s="611" t="s">
        <v>122</v>
      </c>
      <c r="AM32" s="612"/>
      <c r="AN32" s="612"/>
      <c r="AO32" s="648"/>
      <c r="AP32" s="649"/>
      <c r="AQ32" s="650"/>
      <c r="AR32" s="650"/>
      <c r="AS32" s="650"/>
      <c r="AT32" s="677"/>
      <c r="AU32" s="196" t="s">
        <v>302</v>
      </c>
      <c r="AX32" s="605" t="s">
        <v>303</v>
      </c>
      <c r="AY32" s="606"/>
      <c r="AZ32" s="606"/>
      <c r="BA32" s="606"/>
      <c r="BB32" s="606"/>
      <c r="BC32" s="606"/>
      <c r="BD32" s="606"/>
      <c r="BE32" s="606"/>
      <c r="BF32" s="607"/>
      <c r="BG32" s="679">
        <v>98.8</v>
      </c>
      <c r="BH32" s="621"/>
      <c r="BI32" s="621"/>
      <c r="BJ32" s="621"/>
      <c r="BK32" s="621"/>
      <c r="BL32" s="621"/>
      <c r="BM32" s="612">
        <v>92.5</v>
      </c>
      <c r="BN32" s="621"/>
      <c r="BO32" s="621"/>
      <c r="BP32" s="621"/>
      <c r="BQ32" s="644"/>
      <c r="BR32" s="679">
        <v>98.9</v>
      </c>
      <c r="BS32" s="621"/>
      <c r="BT32" s="621"/>
      <c r="BU32" s="621"/>
      <c r="BV32" s="621"/>
      <c r="BW32" s="621"/>
      <c r="BX32" s="612">
        <v>93.1</v>
      </c>
      <c r="BY32" s="621"/>
      <c r="BZ32" s="621"/>
      <c r="CA32" s="621"/>
      <c r="CB32" s="644"/>
      <c r="CD32" s="631"/>
      <c r="CE32" s="632"/>
      <c r="CF32" s="605" t="s">
        <v>304</v>
      </c>
      <c r="CG32" s="606"/>
      <c r="CH32" s="606"/>
      <c r="CI32" s="606"/>
      <c r="CJ32" s="606"/>
      <c r="CK32" s="606"/>
      <c r="CL32" s="606"/>
      <c r="CM32" s="606"/>
      <c r="CN32" s="606"/>
      <c r="CO32" s="606"/>
      <c r="CP32" s="606"/>
      <c r="CQ32" s="607"/>
      <c r="CR32" s="608">
        <v>1121</v>
      </c>
      <c r="CS32" s="609"/>
      <c r="CT32" s="609"/>
      <c r="CU32" s="609"/>
      <c r="CV32" s="609"/>
      <c r="CW32" s="609"/>
      <c r="CX32" s="609"/>
      <c r="CY32" s="610"/>
      <c r="CZ32" s="611">
        <v>0</v>
      </c>
      <c r="DA32" s="623"/>
      <c r="DB32" s="623"/>
      <c r="DC32" s="624"/>
      <c r="DD32" s="614">
        <v>1121</v>
      </c>
      <c r="DE32" s="609"/>
      <c r="DF32" s="609"/>
      <c r="DG32" s="609"/>
      <c r="DH32" s="609"/>
      <c r="DI32" s="609"/>
      <c r="DJ32" s="609"/>
      <c r="DK32" s="610"/>
      <c r="DL32" s="614">
        <v>1121</v>
      </c>
      <c r="DM32" s="609"/>
      <c r="DN32" s="609"/>
      <c r="DO32" s="609"/>
      <c r="DP32" s="609"/>
      <c r="DQ32" s="609"/>
      <c r="DR32" s="609"/>
      <c r="DS32" s="609"/>
      <c r="DT32" s="609"/>
      <c r="DU32" s="609"/>
      <c r="DV32" s="610"/>
      <c r="DW32" s="611">
        <v>0</v>
      </c>
      <c r="DX32" s="623"/>
      <c r="DY32" s="623"/>
      <c r="DZ32" s="623"/>
      <c r="EA32" s="623"/>
      <c r="EB32" s="623"/>
      <c r="EC32" s="635"/>
    </row>
    <row r="33" spans="2:133" ht="11.25" customHeight="1" x14ac:dyDescent="0.15">
      <c r="B33" s="605" t="s">
        <v>305</v>
      </c>
      <c r="C33" s="606"/>
      <c r="D33" s="606"/>
      <c r="E33" s="606"/>
      <c r="F33" s="606"/>
      <c r="G33" s="606"/>
      <c r="H33" s="606"/>
      <c r="I33" s="606"/>
      <c r="J33" s="606"/>
      <c r="K33" s="606"/>
      <c r="L33" s="606"/>
      <c r="M33" s="606"/>
      <c r="N33" s="606"/>
      <c r="O33" s="606"/>
      <c r="P33" s="606"/>
      <c r="Q33" s="607"/>
      <c r="R33" s="608">
        <v>66825</v>
      </c>
      <c r="S33" s="609"/>
      <c r="T33" s="609"/>
      <c r="U33" s="609"/>
      <c r="V33" s="609"/>
      <c r="W33" s="609"/>
      <c r="X33" s="609"/>
      <c r="Y33" s="610"/>
      <c r="Z33" s="646">
        <v>1.1000000000000001</v>
      </c>
      <c r="AA33" s="646"/>
      <c r="AB33" s="646"/>
      <c r="AC33" s="646"/>
      <c r="AD33" s="647">
        <v>35967</v>
      </c>
      <c r="AE33" s="647"/>
      <c r="AF33" s="647"/>
      <c r="AG33" s="647"/>
      <c r="AH33" s="647"/>
      <c r="AI33" s="647"/>
      <c r="AJ33" s="647"/>
      <c r="AK33" s="647"/>
      <c r="AL33" s="611">
        <v>1.4</v>
      </c>
      <c r="AM33" s="612"/>
      <c r="AN33" s="612"/>
      <c r="AO33" s="648"/>
      <c r="AP33" s="651"/>
      <c r="AQ33" s="652"/>
      <c r="AR33" s="652"/>
      <c r="AS33" s="652"/>
      <c r="AT33" s="678"/>
      <c r="AU33" s="201"/>
      <c r="AV33" s="201"/>
      <c r="AW33" s="201"/>
      <c r="AX33" s="589" t="s">
        <v>306</v>
      </c>
      <c r="AY33" s="590"/>
      <c r="AZ33" s="590"/>
      <c r="BA33" s="590"/>
      <c r="BB33" s="590"/>
      <c r="BC33" s="590"/>
      <c r="BD33" s="590"/>
      <c r="BE33" s="590"/>
      <c r="BF33" s="591"/>
      <c r="BG33" s="669">
        <v>99.5</v>
      </c>
      <c r="BH33" s="593"/>
      <c r="BI33" s="593"/>
      <c r="BJ33" s="593"/>
      <c r="BK33" s="593"/>
      <c r="BL33" s="593"/>
      <c r="BM33" s="639">
        <v>97.1</v>
      </c>
      <c r="BN33" s="593"/>
      <c r="BO33" s="593"/>
      <c r="BP33" s="593"/>
      <c r="BQ33" s="656"/>
      <c r="BR33" s="669">
        <v>99.6</v>
      </c>
      <c r="BS33" s="593"/>
      <c r="BT33" s="593"/>
      <c r="BU33" s="593"/>
      <c r="BV33" s="593"/>
      <c r="BW33" s="593"/>
      <c r="BX33" s="639">
        <v>97.6</v>
      </c>
      <c r="BY33" s="593"/>
      <c r="BZ33" s="593"/>
      <c r="CA33" s="593"/>
      <c r="CB33" s="656"/>
      <c r="CD33" s="605" t="s">
        <v>307</v>
      </c>
      <c r="CE33" s="606"/>
      <c r="CF33" s="606"/>
      <c r="CG33" s="606"/>
      <c r="CH33" s="606"/>
      <c r="CI33" s="606"/>
      <c r="CJ33" s="606"/>
      <c r="CK33" s="606"/>
      <c r="CL33" s="606"/>
      <c r="CM33" s="606"/>
      <c r="CN33" s="606"/>
      <c r="CO33" s="606"/>
      <c r="CP33" s="606"/>
      <c r="CQ33" s="607"/>
      <c r="CR33" s="608">
        <v>3896024</v>
      </c>
      <c r="CS33" s="621"/>
      <c r="CT33" s="621"/>
      <c r="CU33" s="621"/>
      <c r="CV33" s="621"/>
      <c r="CW33" s="621"/>
      <c r="CX33" s="621"/>
      <c r="CY33" s="622"/>
      <c r="CZ33" s="611">
        <v>63</v>
      </c>
      <c r="DA33" s="623"/>
      <c r="DB33" s="623"/>
      <c r="DC33" s="624"/>
      <c r="DD33" s="614">
        <v>1705222</v>
      </c>
      <c r="DE33" s="621"/>
      <c r="DF33" s="621"/>
      <c r="DG33" s="621"/>
      <c r="DH33" s="621"/>
      <c r="DI33" s="621"/>
      <c r="DJ33" s="621"/>
      <c r="DK33" s="622"/>
      <c r="DL33" s="614">
        <v>987330</v>
      </c>
      <c r="DM33" s="621"/>
      <c r="DN33" s="621"/>
      <c r="DO33" s="621"/>
      <c r="DP33" s="621"/>
      <c r="DQ33" s="621"/>
      <c r="DR33" s="621"/>
      <c r="DS33" s="621"/>
      <c r="DT33" s="621"/>
      <c r="DU33" s="621"/>
      <c r="DV33" s="622"/>
      <c r="DW33" s="611">
        <v>38.200000000000003</v>
      </c>
      <c r="DX33" s="623"/>
      <c r="DY33" s="623"/>
      <c r="DZ33" s="623"/>
      <c r="EA33" s="623"/>
      <c r="EB33" s="623"/>
      <c r="EC33" s="635"/>
    </row>
    <row r="34" spans="2:133" ht="11.25" customHeight="1" x14ac:dyDescent="0.15">
      <c r="B34" s="605" t="s">
        <v>308</v>
      </c>
      <c r="C34" s="606"/>
      <c r="D34" s="606"/>
      <c r="E34" s="606"/>
      <c r="F34" s="606"/>
      <c r="G34" s="606"/>
      <c r="H34" s="606"/>
      <c r="I34" s="606"/>
      <c r="J34" s="606"/>
      <c r="K34" s="606"/>
      <c r="L34" s="606"/>
      <c r="M34" s="606"/>
      <c r="N34" s="606"/>
      <c r="O34" s="606"/>
      <c r="P34" s="606"/>
      <c r="Q34" s="607"/>
      <c r="R34" s="608">
        <v>786671</v>
      </c>
      <c r="S34" s="609"/>
      <c r="T34" s="609"/>
      <c r="U34" s="609"/>
      <c r="V34" s="609"/>
      <c r="W34" s="609"/>
      <c r="X34" s="609"/>
      <c r="Y34" s="610"/>
      <c r="Z34" s="646">
        <v>12.5</v>
      </c>
      <c r="AA34" s="646"/>
      <c r="AB34" s="646"/>
      <c r="AC34" s="646"/>
      <c r="AD34" s="647" t="s">
        <v>122</v>
      </c>
      <c r="AE34" s="647"/>
      <c r="AF34" s="647"/>
      <c r="AG34" s="647"/>
      <c r="AH34" s="647"/>
      <c r="AI34" s="647"/>
      <c r="AJ34" s="647"/>
      <c r="AK34" s="647"/>
      <c r="AL34" s="611" t="s">
        <v>122</v>
      </c>
      <c r="AM34" s="612"/>
      <c r="AN34" s="612"/>
      <c r="AO34" s="648"/>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05" t="s">
        <v>309</v>
      </c>
      <c r="CE34" s="606"/>
      <c r="CF34" s="606"/>
      <c r="CG34" s="606"/>
      <c r="CH34" s="606"/>
      <c r="CI34" s="606"/>
      <c r="CJ34" s="606"/>
      <c r="CK34" s="606"/>
      <c r="CL34" s="606"/>
      <c r="CM34" s="606"/>
      <c r="CN34" s="606"/>
      <c r="CO34" s="606"/>
      <c r="CP34" s="606"/>
      <c r="CQ34" s="607"/>
      <c r="CR34" s="608">
        <v>713885</v>
      </c>
      <c r="CS34" s="609"/>
      <c r="CT34" s="609"/>
      <c r="CU34" s="609"/>
      <c r="CV34" s="609"/>
      <c r="CW34" s="609"/>
      <c r="CX34" s="609"/>
      <c r="CY34" s="610"/>
      <c r="CZ34" s="611">
        <v>11.5</v>
      </c>
      <c r="DA34" s="623"/>
      <c r="DB34" s="623"/>
      <c r="DC34" s="624"/>
      <c r="DD34" s="614">
        <v>218424</v>
      </c>
      <c r="DE34" s="609"/>
      <c r="DF34" s="609"/>
      <c r="DG34" s="609"/>
      <c r="DH34" s="609"/>
      <c r="DI34" s="609"/>
      <c r="DJ34" s="609"/>
      <c r="DK34" s="610"/>
      <c r="DL34" s="614">
        <v>215570</v>
      </c>
      <c r="DM34" s="609"/>
      <c r="DN34" s="609"/>
      <c r="DO34" s="609"/>
      <c r="DP34" s="609"/>
      <c r="DQ34" s="609"/>
      <c r="DR34" s="609"/>
      <c r="DS34" s="609"/>
      <c r="DT34" s="609"/>
      <c r="DU34" s="609"/>
      <c r="DV34" s="610"/>
      <c r="DW34" s="611">
        <v>8.3000000000000007</v>
      </c>
      <c r="DX34" s="623"/>
      <c r="DY34" s="623"/>
      <c r="DZ34" s="623"/>
      <c r="EA34" s="623"/>
      <c r="EB34" s="623"/>
      <c r="EC34" s="635"/>
    </row>
    <row r="35" spans="2:133" ht="11.25" customHeight="1" x14ac:dyDescent="0.15">
      <c r="B35" s="605" t="s">
        <v>310</v>
      </c>
      <c r="C35" s="606"/>
      <c r="D35" s="606"/>
      <c r="E35" s="606"/>
      <c r="F35" s="606"/>
      <c r="G35" s="606"/>
      <c r="H35" s="606"/>
      <c r="I35" s="606"/>
      <c r="J35" s="606"/>
      <c r="K35" s="606"/>
      <c r="L35" s="606"/>
      <c r="M35" s="606"/>
      <c r="N35" s="606"/>
      <c r="O35" s="606"/>
      <c r="P35" s="606"/>
      <c r="Q35" s="607"/>
      <c r="R35" s="608">
        <v>784800</v>
      </c>
      <c r="S35" s="609"/>
      <c r="T35" s="609"/>
      <c r="U35" s="609"/>
      <c r="V35" s="609"/>
      <c r="W35" s="609"/>
      <c r="X35" s="609"/>
      <c r="Y35" s="610"/>
      <c r="Z35" s="646">
        <v>12.4</v>
      </c>
      <c r="AA35" s="646"/>
      <c r="AB35" s="646"/>
      <c r="AC35" s="646"/>
      <c r="AD35" s="647" t="s">
        <v>122</v>
      </c>
      <c r="AE35" s="647"/>
      <c r="AF35" s="647"/>
      <c r="AG35" s="647"/>
      <c r="AH35" s="647"/>
      <c r="AI35" s="647"/>
      <c r="AJ35" s="647"/>
      <c r="AK35" s="647"/>
      <c r="AL35" s="611" t="s">
        <v>122</v>
      </c>
      <c r="AM35" s="612"/>
      <c r="AN35" s="612"/>
      <c r="AO35" s="648"/>
      <c r="AP35" s="206"/>
      <c r="AQ35" s="660" t="s">
        <v>311</v>
      </c>
      <c r="AR35" s="661"/>
      <c r="AS35" s="661"/>
      <c r="AT35" s="661"/>
      <c r="AU35" s="661"/>
      <c r="AV35" s="661"/>
      <c r="AW35" s="661"/>
      <c r="AX35" s="661"/>
      <c r="AY35" s="661"/>
      <c r="AZ35" s="661"/>
      <c r="BA35" s="661"/>
      <c r="BB35" s="661"/>
      <c r="BC35" s="661"/>
      <c r="BD35" s="661"/>
      <c r="BE35" s="661"/>
      <c r="BF35" s="662"/>
      <c r="BG35" s="660" t="s">
        <v>312</v>
      </c>
      <c r="BH35" s="661"/>
      <c r="BI35" s="661"/>
      <c r="BJ35" s="661"/>
      <c r="BK35" s="661"/>
      <c r="BL35" s="661"/>
      <c r="BM35" s="661"/>
      <c r="BN35" s="661"/>
      <c r="BO35" s="661"/>
      <c r="BP35" s="661"/>
      <c r="BQ35" s="661"/>
      <c r="BR35" s="661"/>
      <c r="BS35" s="661"/>
      <c r="BT35" s="661"/>
      <c r="BU35" s="661"/>
      <c r="BV35" s="661"/>
      <c r="BW35" s="661"/>
      <c r="BX35" s="661"/>
      <c r="BY35" s="661"/>
      <c r="BZ35" s="661"/>
      <c r="CA35" s="661"/>
      <c r="CB35" s="662"/>
      <c r="CD35" s="605" t="s">
        <v>313</v>
      </c>
      <c r="CE35" s="606"/>
      <c r="CF35" s="606"/>
      <c r="CG35" s="606"/>
      <c r="CH35" s="606"/>
      <c r="CI35" s="606"/>
      <c r="CJ35" s="606"/>
      <c r="CK35" s="606"/>
      <c r="CL35" s="606"/>
      <c r="CM35" s="606"/>
      <c r="CN35" s="606"/>
      <c r="CO35" s="606"/>
      <c r="CP35" s="606"/>
      <c r="CQ35" s="607"/>
      <c r="CR35" s="608">
        <v>274144</v>
      </c>
      <c r="CS35" s="621"/>
      <c r="CT35" s="621"/>
      <c r="CU35" s="621"/>
      <c r="CV35" s="621"/>
      <c r="CW35" s="621"/>
      <c r="CX35" s="621"/>
      <c r="CY35" s="622"/>
      <c r="CZ35" s="611">
        <v>4.4000000000000004</v>
      </c>
      <c r="DA35" s="623"/>
      <c r="DB35" s="623"/>
      <c r="DC35" s="624"/>
      <c r="DD35" s="614">
        <v>162789</v>
      </c>
      <c r="DE35" s="621"/>
      <c r="DF35" s="621"/>
      <c r="DG35" s="621"/>
      <c r="DH35" s="621"/>
      <c r="DI35" s="621"/>
      <c r="DJ35" s="621"/>
      <c r="DK35" s="622"/>
      <c r="DL35" s="614">
        <v>84157</v>
      </c>
      <c r="DM35" s="621"/>
      <c r="DN35" s="621"/>
      <c r="DO35" s="621"/>
      <c r="DP35" s="621"/>
      <c r="DQ35" s="621"/>
      <c r="DR35" s="621"/>
      <c r="DS35" s="621"/>
      <c r="DT35" s="621"/>
      <c r="DU35" s="621"/>
      <c r="DV35" s="622"/>
      <c r="DW35" s="611">
        <v>3.3</v>
      </c>
      <c r="DX35" s="623"/>
      <c r="DY35" s="623"/>
      <c r="DZ35" s="623"/>
      <c r="EA35" s="623"/>
      <c r="EB35" s="623"/>
      <c r="EC35" s="635"/>
    </row>
    <row r="36" spans="2:133" ht="11.25" customHeight="1" x14ac:dyDescent="0.15">
      <c r="B36" s="605" t="s">
        <v>314</v>
      </c>
      <c r="C36" s="606"/>
      <c r="D36" s="606"/>
      <c r="E36" s="606"/>
      <c r="F36" s="606"/>
      <c r="G36" s="606"/>
      <c r="H36" s="606"/>
      <c r="I36" s="606"/>
      <c r="J36" s="606"/>
      <c r="K36" s="606"/>
      <c r="L36" s="606"/>
      <c r="M36" s="606"/>
      <c r="N36" s="606"/>
      <c r="O36" s="606"/>
      <c r="P36" s="606"/>
      <c r="Q36" s="607"/>
      <c r="R36" s="608">
        <v>172894</v>
      </c>
      <c r="S36" s="609"/>
      <c r="T36" s="609"/>
      <c r="U36" s="609"/>
      <c r="V36" s="609"/>
      <c r="W36" s="609"/>
      <c r="X36" s="609"/>
      <c r="Y36" s="610"/>
      <c r="Z36" s="646">
        <v>2.7</v>
      </c>
      <c r="AA36" s="646"/>
      <c r="AB36" s="646"/>
      <c r="AC36" s="646"/>
      <c r="AD36" s="647" t="s">
        <v>122</v>
      </c>
      <c r="AE36" s="647"/>
      <c r="AF36" s="647"/>
      <c r="AG36" s="647"/>
      <c r="AH36" s="647"/>
      <c r="AI36" s="647"/>
      <c r="AJ36" s="647"/>
      <c r="AK36" s="647"/>
      <c r="AL36" s="611" t="s">
        <v>122</v>
      </c>
      <c r="AM36" s="612"/>
      <c r="AN36" s="612"/>
      <c r="AO36" s="648"/>
      <c r="AP36" s="206"/>
      <c r="AQ36" s="657" t="s">
        <v>315</v>
      </c>
      <c r="AR36" s="658"/>
      <c r="AS36" s="658"/>
      <c r="AT36" s="658"/>
      <c r="AU36" s="658"/>
      <c r="AV36" s="658"/>
      <c r="AW36" s="658"/>
      <c r="AX36" s="658"/>
      <c r="AY36" s="659"/>
      <c r="AZ36" s="663">
        <v>844812</v>
      </c>
      <c r="BA36" s="664"/>
      <c r="BB36" s="664"/>
      <c r="BC36" s="664"/>
      <c r="BD36" s="664"/>
      <c r="BE36" s="664"/>
      <c r="BF36" s="665"/>
      <c r="BG36" s="666" t="s">
        <v>316</v>
      </c>
      <c r="BH36" s="667"/>
      <c r="BI36" s="667"/>
      <c r="BJ36" s="667"/>
      <c r="BK36" s="667"/>
      <c r="BL36" s="667"/>
      <c r="BM36" s="667"/>
      <c r="BN36" s="667"/>
      <c r="BO36" s="667"/>
      <c r="BP36" s="667"/>
      <c r="BQ36" s="667"/>
      <c r="BR36" s="667"/>
      <c r="BS36" s="667"/>
      <c r="BT36" s="667"/>
      <c r="BU36" s="668"/>
      <c r="BV36" s="663">
        <v>4753</v>
      </c>
      <c r="BW36" s="664"/>
      <c r="BX36" s="664"/>
      <c r="BY36" s="664"/>
      <c r="BZ36" s="664"/>
      <c r="CA36" s="664"/>
      <c r="CB36" s="665"/>
      <c r="CD36" s="605" t="s">
        <v>317</v>
      </c>
      <c r="CE36" s="606"/>
      <c r="CF36" s="606"/>
      <c r="CG36" s="606"/>
      <c r="CH36" s="606"/>
      <c r="CI36" s="606"/>
      <c r="CJ36" s="606"/>
      <c r="CK36" s="606"/>
      <c r="CL36" s="606"/>
      <c r="CM36" s="606"/>
      <c r="CN36" s="606"/>
      <c r="CO36" s="606"/>
      <c r="CP36" s="606"/>
      <c r="CQ36" s="607"/>
      <c r="CR36" s="608">
        <v>1183796</v>
      </c>
      <c r="CS36" s="609"/>
      <c r="CT36" s="609"/>
      <c r="CU36" s="609"/>
      <c r="CV36" s="609"/>
      <c r="CW36" s="609"/>
      <c r="CX36" s="609"/>
      <c r="CY36" s="610"/>
      <c r="CZ36" s="611">
        <v>19.100000000000001</v>
      </c>
      <c r="DA36" s="623"/>
      <c r="DB36" s="623"/>
      <c r="DC36" s="624"/>
      <c r="DD36" s="614">
        <v>588120</v>
      </c>
      <c r="DE36" s="609"/>
      <c r="DF36" s="609"/>
      <c r="DG36" s="609"/>
      <c r="DH36" s="609"/>
      <c r="DI36" s="609"/>
      <c r="DJ36" s="609"/>
      <c r="DK36" s="610"/>
      <c r="DL36" s="614">
        <v>486935</v>
      </c>
      <c r="DM36" s="609"/>
      <c r="DN36" s="609"/>
      <c r="DO36" s="609"/>
      <c r="DP36" s="609"/>
      <c r="DQ36" s="609"/>
      <c r="DR36" s="609"/>
      <c r="DS36" s="609"/>
      <c r="DT36" s="609"/>
      <c r="DU36" s="609"/>
      <c r="DV36" s="610"/>
      <c r="DW36" s="611">
        <v>18.8</v>
      </c>
      <c r="DX36" s="623"/>
      <c r="DY36" s="623"/>
      <c r="DZ36" s="623"/>
      <c r="EA36" s="623"/>
      <c r="EB36" s="623"/>
      <c r="EC36" s="635"/>
    </row>
    <row r="37" spans="2:133" ht="11.25" customHeight="1" x14ac:dyDescent="0.15">
      <c r="B37" s="605" t="s">
        <v>318</v>
      </c>
      <c r="C37" s="606"/>
      <c r="D37" s="606"/>
      <c r="E37" s="606"/>
      <c r="F37" s="606"/>
      <c r="G37" s="606"/>
      <c r="H37" s="606"/>
      <c r="I37" s="606"/>
      <c r="J37" s="606"/>
      <c r="K37" s="606"/>
      <c r="L37" s="606"/>
      <c r="M37" s="606"/>
      <c r="N37" s="606"/>
      <c r="O37" s="606"/>
      <c r="P37" s="606"/>
      <c r="Q37" s="607"/>
      <c r="R37" s="608">
        <v>177083</v>
      </c>
      <c r="S37" s="609"/>
      <c r="T37" s="609"/>
      <c r="U37" s="609"/>
      <c r="V37" s="609"/>
      <c r="W37" s="609"/>
      <c r="X37" s="609"/>
      <c r="Y37" s="610"/>
      <c r="Z37" s="646">
        <v>2.8</v>
      </c>
      <c r="AA37" s="646"/>
      <c r="AB37" s="646"/>
      <c r="AC37" s="646"/>
      <c r="AD37" s="647">
        <v>3793</v>
      </c>
      <c r="AE37" s="647"/>
      <c r="AF37" s="647"/>
      <c r="AG37" s="647"/>
      <c r="AH37" s="647"/>
      <c r="AI37" s="647"/>
      <c r="AJ37" s="647"/>
      <c r="AK37" s="647"/>
      <c r="AL37" s="611">
        <v>0.1</v>
      </c>
      <c r="AM37" s="612"/>
      <c r="AN37" s="612"/>
      <c r="AO37" s="648"/>
      <c r="AQ37" s="641" t="s">
        <v>319</v>
      </c>
      <c r="AR37" s="642"/>
      <c r="AS37" s="642"/>
      <c r="AT37" s="642"/>
      <c r="AU37" s="642"/>
      <c r="AV37" s="642"/>
      <c r="AW37" s="642"/>
      <c r="AX37" s="642"/>
      <c r="AY37" s="643"/>
      <c r="AZ37" s="608">
        <v>370057</v>
      </c>
      <c r="BA37" s="609"/>
      <c r="BB37" s="609"/>
      <c r="BC37" s="609"/>
      <c r="BD37" s="621"/>
      <c r="BE37" s="621"/>
      <c r="BF37" s="644"/>
      <c r="BG37" s="605" t="s">
        <v>320</v>
      </c>
      <c r="BH37" s="606"/>
      <c r="BI37" s="606"/>
      <c r="BJ37" s="606"/>
      <c r="BK37" s="606"/>
      <c r="BL37" s="606"/>
      <c r="BM37" s="606"/>
      <c r="BN37" s="606"/>
      <c r="BO37" s="606"/>
      <c r="BP37" s="606"/>
      <c r="BQ37" s="606"/>
      <c r="BR37" s="606"/>
      <c r="BS37" s="606"/>
      <c r="BT37" s="606"/>
      <c r="BU37" s="607"/>
      <c r="BV37" s="608">
        <v>14578</v>
      </c>
      <c r="BW37" s="609"/>
      <c r="BX37" s="609"/>
      <c r="BY37" s="609"/>
      <c r="BZ37" s="609"/>
      <c r="CA37" s="609"/>
      <c r="CB37" s="645"/>
      <c r="CD37" s="605" t="s">
        <v>321</v>
      </c>
      <c r="CE37" s="606"/>
      <c r="CF37" s="606"/>
      <c r="CG37" s="606"/>
      <c r="CH37" s="606"/>
      <c r="CI37" s="606"/>
      <c r="CJ37" s="606"/>
      <c r="CK37" s="606"/>
      <c r="CL37" s="606"/>
      <c r="CM37" s="606"/>
      <c r="CN37" s="606"/>
      <c r="CO37" s="606"/>
      <c r="CP37" s="606"/>
      <c r="CQ37" s="607"/>
      <c r="CR37" s="608">
        <v>330854</v>
      </c>
      <c r="CS37" s="621"/>
      <c r="CT37" s="621"/>
      <c r="CU37" s="621"/>
      <c r="CV37" s="621"/>
      <c r="CW37" s="621"/>
      <c r="CX37" s="621"/>
      <c r="CY37" s="622"/>
      <c r="CZ37" s="611">
        <v>5.3</v>
      </c>
      <c r="DA37" s="623"/>
      <c r="DB37" s="623"/>
      <c r="DC37" s="624"/>
      <c r="DD37" s="614">
        <v>198854</v>
      </c>
      <c r="DE37" s="621"/>
      <c r="DF37" s="621"/>
      <c r="DG37" s="621"/>
      <c r="DH37" s="621"/>
      <c r="DI37" s="621"/>
      <c r="DJ37" s="621"/>
      <c r="DK37" s="622"/>
      <c r="DL37" s="614">
        <v>198854</v>
      </c>
      <c r="DM37" s="621"/>
      <c r="DN37" s="621"/>
      <c r="DO37" s="621"/>
      <c r="DP37" s="621"/>
      <c r="DQ37" s="621"/>
      <c r="DR37" s="621"/>
      <c r="DS37" s="621"/>
      <c r="DT37" s="621"/>
      <c r="DU37" s="621"/>
      <c r="DV37" s="622"/>
      <c r="DW37" s="611">
        <v>7.7</v>
      </c>
      <c r="DX37" s="623"/>
      <c r="DY37" s="623"/>
      <c r="DZ37" s="623"/>
      <c r="EA37" s="623"/>
      <c r="EB37" s="623"/>
      <c r="EC37" s="635"/>
    </row>
    <row r="38" spans="2:133" ht="11.25" customHeight="1" x14ac:dyDescent="0.15">
      <c r="B38" s="605" t="s">
        <v>322</v>
      </c>
      <c r="C38" s="606"/>
      <c r="D38" s="606"/>
      <c r="E38" s="606"/>
      <c r="F38" s="606"/>
      <c r="G38" s="606"/>
      <c r="H38" s="606"/>
      <c r="I38" s="606"/>
      <c r="J38" s="606"/>
      <c r="K38" s="606"/>
      <c r="L38" s="606"/>
      <c r="M38" s="606"/>
      <c r="N38" s="606"/>
      <c r="O38" s="606"/>
      <c r="P38" s="606"/>
      <c r="Q38" s="607"/>
      <c r="R38" s="608">
        <v>516671</v>
      </c>
      <c r="S38" s="609"/>
      <c r="T38" s="609"/>
      <c r="U38" s="609"/>
      <c r="V38" s="609"/>
      <c r="W38" s="609"/>
      <c r="X38" s="609"/>
      <c r="Y38" s="610"/>
      <c r="Z38" s="646">
        <v>8.1999999999999993</v>
      </c>
      <c r="AA38" s="646"/>
      <c r="AB38" s="646"/>
      <c r="AC38" s="646"/>
      <c r="AD38" s="647" t="s">
        <v>122</v>
      </c>
      <c r="AE38" s="647"/>
      <c r="AF38" s="647"/>
      <c r="AG38" s="647"/>
      <c r="AH38" s="647"/>
      <c r="AI38" s="647"/>
      <c r="AJ38" s="647"/>
      <c r="AK38" s="647"/>
      <c r="AL38" s="611" t="s">
        <v>122</v>
      </c>
      <c r="AM38" s="612"/>
      <c r="AN38" s="612"/>
      <c r="AO38" s="648"/>
      <c r="AQ38" s="641" t="s">
        <v>323</v>
      </c>
      <c r="AR38" s="642"/>
      <c r="AS38" s="642"/>
      <c r="AT38" s="642"/>
      <c r="AU38" s="642"/>
      <c r="AV38" s="642"/>
      <c r="AW38" s="642"/>
      <c r="AX38" s="642"/>
      <c r="AY38" s="643"/>
      <c r="AZ38" s="608">
        <v>131057</v>
      </c>
      <c r="BA38" s="609"/>
      <c r="BB38" s="609"/>
      <c r="BC38" s="609"/>
      <c r="BD38" s="621"/>
      <c r="BE38" s="621"/>
      <c r="BF38" s="644"/>
      <c r="BG38" s="605" t="s">
        <v>324</v>
      </c>
      <c r="BH38" s="606"/>
      <c r="BI38" s="606"/>
      <c r="BJ38" s="606"/>
      <c r="BK38" s="606"/>
      <c r="BL38" s="606"/>
      <c r="BM38" s="606"/>
      <c r="BN38" s="606"/>
      <c r="BO38" s="606"/>
      <c r="BP38" s="606"/>
      <c r="BQ38" s="606"/>
      <c r="BR38" s="606"/>
      <c r="BS38" s="606"/>
      <c r="BT38" s="606"/>
      <c r="BU38" s="607"/>
      <c r="BV38" s="608">
        <v>390</v>
      </c>
      <c r="BW38" s="609"/>
      <c r="BX38" s="609"/>
      <c r="BY38" s="609"/>
      <c r="BZ38" s="609"/>
      <c r="CA38" s="609"/>
      <c r="CB38" s="645"/>
      <c r="CD38" s="605" t="s">
        <v>325</v>
      </c>
      <c r="CE38" s="606"/>
      <c r="CF38" s="606"/>
      <c r="CG38" s="606"/>
      <c r="CH38" s="606"/>
      <c r="CI38" s="606"/>
      <c r="CJ38" s="606"/>
      <c r="CK38" s="606"/>
      <c r="CL38" s="606"/>
      <c r="CM38" s="606"/>
      <c r="CN38" s="606"/>
      <c r="CO38" s="606"/>
      <c r="CP38" s="606"/>
      <c r="CQ38" s="607"/>
      <c r="CR38" s="608">
        <v>643881</v>
      </c>
      <c r="CS38" s="609"/>
      <c r="CT38" s="609"/>
      <c r="CU38" s="609"/>
      <c r="CV38" s="609"/>
      <c r="CW38" s="609"/>
      <c r="CX38" s="609"/>
      <c r="CY38" s="610"/>
      <c r="CZ38" s="611">
        <v>10.4</v>
      </c>
      <c r="DA38" s="623"/>
      <c r="DB38" s="623"/>
      <c r="DC38" s="624"/>
      <c r="DD38" s="614">
        <v>614947</v>
      </c>
      <c r="DE38" s="609"/>
      <c r="DF38" s="609"/>
      <c r="DG38" s="609"/>
      <c r="DH38" s="609"/>
      <c r="DI38" s="609"/>
      <c r="DJ38" s="609"/>
      <c r="DK38" s="610"/>
      <c r="DL38" s="614">
        <v>200668</v>
      </c>
      <c r="DM38" s="609"/>
      <c r="DN38" s="609"/>
      <c r="DO38" s="609"/>
      <c r="DP38" s="609"/>
      <c r="DQ38" s="609"/>
      <c r="DR38" s="609"/>
      <c r="DS38" s="609"/>
      <c r="DT38" s="609"/>
      <c r="DU38" s="609"/>
      <c r="DV38" s="610"/>
      <c r="DW38" s="611">
        <v>7.8</v>
      </c>
      <c r="DX38" s="623"/>
      <c r="DY38" s="623"/>
      <c r="DZ38" s="623"/>
      <c r="EA38" s="623"/>
      <c r="EB38" s="623"/>
      <c r="EC38" s="635"/>
    </row>
    <row r="39" spans="2:133" ht="11.25" customHeight="1" x14ac:dyDescent="0.15">
      <c r="B39" s="605" t="s">
        <v>326</v>
      </c>
      <c r="C39" s="606"/>
      <c r="D39" s="606"/>
      <c r="E39" s="606"/>
      <c r="F39" s="606"/>
      <c r="G39" s="606"/>
      <c r="H39" s="606"/>
      <c r="I39" s="606"/>
      <c r="J39" s="606"/>
      <c r="K39" s="606"/>
      <c r="L39" s="606"/>
      <c r="M39" s="606"/>
      <c r="N39" s="606"/>
      <c r="O39" s="606"/>
      <c r="P39" s="606"/>
      <c r="Q39" s="607"/>
      <c r="R39" s="608" t="s">
        <v>122</v>
      </c>
      <c r="S39" s="609"/>
      <c r="T39" s="609"/>
      <c r="U39" s="609"/>
      <c r="V39" s="609"/>
      <c r="W39" s="609"/>
      <c r="X39" s="609"/>
      <c r="Y39" s="610"/>
      <c r="Z39" s="646" t="s">
        <v>122</v>
      </c>
      <c r="AA39" s="646"/>
      <c r="AB39" s="646"/>
      <c r="AC39" s="646"/>
      <c r="AD39" s="647" t="s">
        <v>122</v>
      </c>
      <c r="AE39" s="647"/>
      <c r="AF39" s="647"/>
      <c r="AG39" s="647"/>
      <c r="AH39" s="647"/>
      <c r="AI39" s="647"/>
      <c r="AJ39" s="647"/>
      <c r="AK39" s="647"/>
      <c r="AL39" s="611" t="s">
        <v>122</v>
      </c>
      <c r="AM39" s="612"/>
      <c r="AN39" s="612"/>
      <c r="AO39" s="648"/>
      <c r="AQ39" s="641" t="s">
        <v>327</v>
      </c>
      <c r="AR39" s="642"/>
      <c r="AS39" s="642"/>
      <c r="AT39" s="642"/>
      <c r="AU39" s="642"/>
      <c r="AV39" s="642"/>
      <c r="AW39" s="642"/>
      <c r="AX39" s="642"/>
      <c r="AY39" s="643"/>
      <c r="AZ39" s="608">
        <v>69874</v>
      </c>
      <c r="BA39" s="609"/>
      <c r="BB39" s="609"/>
      <c r="BC39" s="609"/>
      <c r="BD39" s="621"/>
      <c r="BE39" s="621"/>
      <c r="BF39" s="644"/>
      <c r="BG39" s="605" t="s">
        <v>328</v>
      </c>
      <c r="BH39" s="606"/>
      <c r="BI39" s="606"/>
      <c r="BJ39" s="606"/>
      <c r="BK39" s="606"/>
      <c r="BL39" s="606"/>
      <c r="BM39" s="606"/>
      <c r="BN39" s="606"/>
      <c r="BO39" s="606"/>
      <c r="BP39" s="606"/>
      <c r="BQ39" s="606"/>
      <c r="BR39" s="606"/>
      <c r="BS39" s="606"/>
      <c r="BT39" s="606"/>
      <c r="BU39" s="607"/>
      <c r="BV39" s="608">
        <v>643</v>
      </c>
      <c r="BW39" s="609"/>
      <c r="BX39" s="609"/>
      <c r="BY39" s="609"/>
      <c r="BZ39" s="609"/>
      <c r="CA39" s="609"/>
      <c r="CB39" s="645"/>
      <c r="CD39" s="605" t="s">
        <v>329</v>
      </c>
      <c r="CE39" s="606"/>
      <c r="CF39" s="606"/>
      <c r="CG39" s="606"/>
      <c r="CH39" s="606"/>
      <c r="CI39" s="606"/>
      <c r="CJ39" s="606"/>
      <c r="CK39" s="606"/>
      <c r="CL39" s="606"/>
      <c r="CM39" s="606"/>
      <c r="CN39" s="606"/>
      <c r="CO39" s="606"/>
      <c r="CP39" s="606"/>
      <c r="CQ39" s="607"/>
      <c r="CR39" s="608">
        <v>1015518</v>
      </c>
      <c r="CS39" s="621"/>
      <c r="CT39" s="621"/>
      <c r="CU39" s="621"/>
      <c r="CV39" s="621"/>
      <c r="CW39" s="621"/>
      <c r="CX39" s="621"/>
      <c r="CY39" s="622"/>
      <c r="CZ39" s="611">
        <v>16.399999999999999</v>
      </c>
      <c r="DA39" s="623"/>
      <c r="DB39" s="623"/>
      <c r="DC39" s="624"/>
      <c r="DD39" s="614">
        <v>120942</v>
      </c>
      <c r="DE39" s="621"/>
      <c r="DF39" s="621"/>
      <c r="DG39" s="621"/>
      <c r="DH39" s="621"/>
      <c r="DI39" s="621"/>
      <c r="DJ39" s="621"/>
      <c r="DK39" s="622"/>
      <c r="DL39" s="614" t="s">
        <v>122</v>
      </c>
      <c r="DM39" s="621"/>
      <c r="DN39" s="621"/>
      <c r="DO39" s="621"/>
      <c r="DP39" s="621"/>
      <c r="DQ39" s="621"/>
      <c r="DR39" s="621"/>
      <c r="DS39" s="621"/>
      <c r="DT39" s="621"/>
      <c r="DU39" s="621"/>
      <c r="DV39" s="622"/>
      <c r="DW39" s="611" t="s">
        <v>122</v>
      </c>
      <c r="DX39" s="623"/>
      <c r="DY39" s="623"/>
      <c r="DZ39" s="623"/>
      <c r="EA39" s="623"/>
      <c r="EB39" s="623"/>
      <c r="EC39" s="635"/>
    </row>
    <row r="40" spans="2:133" ht="11.25" customHeight="1" x14ac:dyDescent="0.15">
      <c r="B40" s="605" t="s">
        <v>330</v>
      </c>
      <c r="C40" s="606"/>
      <c r="D40" s="606"/>
      <c r="E40" s="606"/>
      <c r="F40" s="606"/>
      <c r="G40" s="606"/>
      <c r="H40" s="606"/>
      <c r="I40" s="606"/>
      <c r="J40" s="606"/>
      <c r="K40" s="606"/>
      <c r="L40" s="606"/>
      <c r="M40" s="606"/>
      <c r="N40" s="606"/>
      <c r="O40" s="606"/>
      <c r="P40" s="606"/>
      <c r="Q40" s="607"/>
      <c r="R40" s="608">
        <v>4071</v>
      </c>
      <c r="S40" s="609"/>
      <c r="T40" s="609"/>
      <c r="U40" s="609"/>
      <c r="V40" s="609"/>
      <c r="W40" s="609"/>
      <c r="X40" s="609"/>
      <c r="Y40" s="610"/>
      <c r="Z40" s="646">
        <v>0.1</v>
      </c>
      <c r="AA40" s="646"/>
      <c r="AB40" s="646"/>
      <c r="AC40" s="646"/>
      <c r="AD40" s="647" t="s">
        <v>122</v>
      </c>
      <c r="AE40" s="647"/>
      <c r="AF40" s="647"/>
      <c r="AG40" s="647"/>
      <c r="AH40" s="647"/>
      <c r="AI40" s="647"/>
      <c r="AJ40" s="647"/>
      <c r="AK40" s="647"/>
      <c r="AL40" s="611" t="s">
        <v>122</v>
      </c>
      <c r="AM40" s="612"/>
      <c r="AN40" s="612"/>
      <c r="AO40" s="648"/>
      <c r="AQ40" s="641" t="s">
        <v>331</v>
      </c>
      <c r="AR40" s="642"/>
      <c r="AS40" s="642"/>
      <c r="AT40" s="642"/>
      <c r="AU40" s="642"/>
      <c r="AV40" s="642"/>
      <c r="AW40" s="642"/>
      <c r="AX40" s="642"/>
      <c r="AY40" s="643"/>
      <c r="AZ40" s="608">
        <v>58745</v>
      </c>
      <c r="BA40" s="609"/>
      <c r="BB40" s="609"/>
      <c r="BC40" s="609"/>
      <c r="BD40" s="621"/>
      <c r="BE40" s="621"/>
      <c r="BF40" s="644"/>
      <c r="BG40" s="649" t="s">
        <v>332</v>
      </c>
      <c r="BH40" s="650"/>
      <c r="BI40" s="650"/>
      <c r="BJ40" s="650"/>
      <c r="BK40" s="650"/>
      <c r="BL40" s="202"/>
      <c r="BM40" s="606" t="s">
        <v>333</v>
      </c>
      <c r="BN40" s="606"/>
      <c r="BO40" s="606"/>
      <c r="BP40" s="606"/>
      <c r="BQ40" s="606"/>
      <c r="BR40" s="606"/>
      <c r="BS40" s="606"/>
      <c r="BT40" s="606"/>
      <c r="BU40" s="607"/>
      <c r="BV40" s="608">
        <v>124</v>
      </c>
      <c r="BW40" s="609"/>
      <c r="BX40" s="609"/>
      <c r="BY40" s="609"/>
      <c r="BZ40" s="609"/>
      <c r="CA40" s="609"/>
      <c r="CB40" s="645"/>
      <c r="CD40" s="605" t="s">
        <v>334</v>
      </c>
      <c r="CE40" s="606"/>
      <c r="CF40" s="606"/>
      <c r="CG40" s="606"/>
      <c r="CH40" s="606"/>
      <c r="CI40" s="606"/>
      <c r="CJ40" s="606"/>
      <c r="CK40" s="606"/>
      <c r="CL40" s="606"/>
      <c r="CM40" s="606"/>
      <c r="CN40" s="606"/>
      <c r="CO40" s="606"/>
      <c r="CP40" s="606"/>
      <c r="CQ40" s="607"/>
      <c r="CR40" s="608">
        <v>64800</v>
      </c>
      <c r="CS40" s="609"/>
      <c r="CT40" s="609"/>
      <c r="CU40" s="609"/>
      <c r="CV40" s="609"/>
      <c r="CW40" s="609"/>
      <c r="CX40" s="609"/>
      <c r="CY40" s="610"/>
      <c r="CZ40" s="611">
        <v>1</v>
      </c>
      <c r="DA40" s="623"/>
      <c r="DB40" s="623"/>
      <c r="DC40" s="624"/>
      <c r="DD40" s="614" t="s">
        <v>122</v>
      </c>
      <c r="DE40" s="609"/>
      <c r="DF40" s="609"/>
      <c r="DG40" s="609"/>
      <c r="DH40" s="609"/>
      <c r="DI40" s="609"/>
      <c r="DJ40" s="609"/>
      <c r="DK40" s="610"/>
      <c r="DL40" s="614" t="s">
        <v>122</v>
      </c>
      <c r="DM40" s="609"/>
      <c r="DN40" s="609"/>
      <c r="DO40" s="609"/>
      <c r="DP40" s="609"/>
      <c r="DQ40" s="609"/>
      <c r="DR40" s="609"/>
      <c r="DS40" s="609"/>
      <c r="DT40" s="609"/>
      <c r="DU40" s="609"/>
      <c r="DV40" s="610"/>
      <c r="DW40" s="611" t="s">
        <v>122</v>
      </c>
      <c r="DX40" s="623"/>
      <c r="DY40" s="623"/>
      <c r="DZ40" s="623"/>
      <c r="EA40" s="623"/>
      <c r="EB40" s="623"/>
      <c r="EC40" s="635"/>
    </row>
    <row r="41" spans="2:133" ht="11.25" customHeight="1" x14ac:dyDescent="0.15">
      <c r="B41" s="589" t="s">
        <v>335</v>
      </c>
      <c r="C41" s="590"/>
      <c r="D41" s="590"/>
      <c r="E41" s="590"/>
      <c r="F41" s="590"/>
      <c r="G41" s="590"/>
      <c r="H41" s="590"/>
      <c r="I41" s="590"/>
      <c r="J41" s="590"/>
      <c r="K41" s="590"/>
      <c r="L41" s="590"/>
      <c r="M41" s="590"/>
      <c r="N41" s="590"/>
      <c r="O41" s="590"/>
      <c r="P41" s="590"/>
      <c r="Q41" s="591"/>
      <c r="R41" s="592">
        <v>6311286</v>
      </c>
      <c r="S41" s="633"/>
      <c r="T41" s="633"/>
      <c r="U41" s="633"/>
      <c r="V41" s="633"/>
      <c r="W41" s="633"/>
      <c r="X41" s="633"/>
      <c r="Y41" s="636"/>
      <c r="Z41" s="637">
        <v>100</v>
      </c>
      <c r="AA41" s="637"/>
      <c r="AB41" s="637"/>
      <c r="AC41" s="637"/>
      <c r="AD41" s="638">
        <v>2581066</v>
      </c>
      <c r="AE41" s="638"/>
      <c r="AF41" s="638"/>
      <c r="AG41" s="638"/>
      <c r="AH41" s="638"/>
      <c r="AI41" s="638"/>
      <c r="AJ41" s="638"/>
      <c r="AK41" s="638"/>
      <c r="AL41" s="595">
        <v>100</v>
      </c>
      <c r="AM41" s="639"/>
      <c r="AN41" s="639"/>
      <c r="AO41" s="640"/>
      <c r="AQ41" s="641" t="s">
        <v>336</v>
      </c>
      <c r="AR41" s="642"/>
      <c r="AS41" s="642"/>
      <c r="AT41" s="642"/>
      <c r="AU41" s="642"/>
      <c r="AV41" s="642"/>
      <c r="AW41" s="642"/>
      <c r="AX41" s="642"/>
      <c r="AY41" s="643"/>
      <c r="AZ41" s="608">
        <v>58279</v>
      </c>
      <c r="BA41" s="609"/>
      <c r="BB41" s="609"/>
      <c r="BC41" s="609"/>
      <c r="BD41" s="621"/>
      <c r="BE41" s="621"/>
      <c r="BF41" s="644"/>
      <c r="BG41" s="649"/>
      <c r="BH41" s="650"/>
      <c r="BI41" s="650"/>
      <c r="BJ41" s="650"/>
      <c r="BK41" s="650"/>
      <c r="BL41" s="202"/>
      <c r="BM41" s="606" t="s">
        <v>337</v>
      </c>
      <c r="BN41" s="606"/>
      <c r="BO41" s="606"/>
      <c r="BP41" s="606"/>
      <c r="BQ41" s="606"/>
      <c r="BR41" s="606"/>
      <c r="BS41" s="606"/>
      <c r="BT41" s="606"/>
      <c r="BU41" s="607"/>
      <c r="BV41" s="608">
        <v>2</v>
      </c>
      <c r="BW41" s="609"/>
      <c r="BX41" s="609"/>
      <c r="BY41" s="609"/>
      <c r="BZ41" s="609"/>
      <c r="CA41" s="609"/>
      <c r="CB41" s="645"/>
      <c r="CD41" s="605" t="s">
        <v>338</v>
      </c>
      <c r="CE41" s="606"/>
      <c r="CF41" s="606"/>
      <c r="CG41" s="606"/>
      <c r="CH41" s="606"/>
      <c r="CI41" s="606"/>
      <c r="CJ41" s="606"/>
      <c r="CK41" s="606"/>
      <c r="CL41" s="606"/>
      <c r="CM41" s="606"/>
      <c r="CN41" s="606"/>
      <c r="CO41" s="606"/>
      <c r="CP41" s="606"/>
      <c r="CQ41" s="607"/>
      <c r="CR41" s="608" t="s">
        <v>122</v>
      </c>
      <c r="CS41" s="621"/>
      <c r="CT41" s="621"/>
      <c r="CU41" s="621"/>
      <c r="CV41" s="621"/>
      <c r="CW41" s="621"/>
      <c r="CX41" s="621"/>
      <c r="CY41" s="622"/>
      <c r="CZ41" s="611" t="s">
        <v>122</v>
      </c>
      <c r="DA41" s="623"/>
      <c r="DB41" s="623"/>
      <c r="DC41" s="624"/>
      <c r="DD41" s="614" t="s">
        <v>122</v>
      </c>
      <c r="DE41" s="621"/>
      <c r="DF41" s="621"/>
      <c r="DG41" s="621"/>
      <c r="DH41" s="621"/>
      <c r="DI41" s="621"/>
      <c r="DJ41" s="621"/>
      <c r="DK41" s="622"/>
      <c r="DL41" s="615"/>
      <c r="DM41" s="616"/>
      <c r="DN41" s="616"/>
      <c r="DO41" s="616"/>
      <c r="DP41" s="616"/>
      <c r="DQ41" s="616"/>
      <c r="DR41" s="616"/>
      <c r="DS41" s="616"/>
      <c r="DT41" s="616"/>
      <c r="DU41" s="616"/>
      <c r="DV41" s="617"/>
      <c r="DW41" s="618"/>
      <c r="DX41" s="619"/>
      <c r="DY41" s="619"/>
      <c r="DZ41" s="619"/>
      <c r="EA41" s="619"/>
      <c r="EB41" s="619"/>
      <c r="EC41" s="620"/>
    </row>
    <row r="42" spans="2:133" ht="11.25" customHeight="1" x14ac:dyDescent="0.15">
      <c r="AQ42" s="653" t="s">
        <v>339</v>
      </c>
      <c r="AR42" s="654"/>
      <c r="AS42" s="654"/>
      <c r="AT42" s="654"/>
      <c r="AU42" s="654"/>
      <c r="AV42" s="654"/>
      <c r="AW42" s="654"/>
      <c r="AX42" s="654"/>
      <c r="AY42" s="655"/>
      <c r="AZ42" s="592">
        <v>156800</v>
      </c>
      <c r="BA42" s="633"/>
      <c r="BB42" s="633"/>
      <c r="BC42" s="633"/>
      <c r="BD42" s="593"/>
      <c r="BE42" s="593"/>
      <c r="BF42" s="656"/>
      <c r="BG42" s="651"/>
      <c r="BH42" s="652"/>
      <c r="BI42" s="652"/>
      <c r="BJ42" s="652"/>
      <c r="BK42" s="652"/>
      <c r="BL42" s="203"/>
      <c r="BM42" s="590" t="s">
        <v>340</v>
      </c>
      <c r="BN42" s="590"/>
      <c r="BO42" s="590"/>
      <c r="BP42" s="590"/>
      <c r="BQ42" s="590"/>
      <c r="BR42" s="590"/>
      <c r="BS42" s="590"/>
      <c r="BT42" s="590"/>
      <c r="BU42" s="591"/>
      <c r="BV42" s="592">
        <v>338</v>
      </c>
      <c r="BW42" s="633"/>
      <c r="BX42" s="633"/>
      <c r="BY42" s="633"/>
      <c r="BZ42" s="633"/>
      <c r="CA42" s="633"/>
      <c r="CB42" s="634"/>
      <c r="CD42" s="605" t="s">
        <v>341</v>
      </c>
      <c r="CE42" s="606"/>
      <c r="CF42" s="606"/>
      <c r="CG42" s="606"/>
      <c r="CH42" s="606"/>
      <c r="CI42" s="606"/>
      <c r="CJ42" s="606"/>
      <c r="CK42" s="606"/>
      <c r="CL42" s="606"/>
      <c r="CM42" s="606"/>
      <c r="CN42" s="606"/>
      <c r="CO42" s="606"/>
      <c r="CP42" s="606"/>
      <c r="CQ42" s="607"/>
      <c r="CR42" s="608">
        <v>925818</v>
      </c>
      <c r="CS42" s="621"/>
      <c r="CT42" s="621"/>
      <c r="CU42" s="621"/>
      <c r="CV42" s="621"/>
      <c r="CW42" s="621"/>
      <c r="CX42" s="621"/>
      <c r="CY42" s="622"/>
      <c r="CZ42" s="611">
        <v>15</v>
      </c>
      <c r="DA42" s="623"/>
      <c r="DB42" s="623"/>
      <c r="DC42" s="624"/>
      <c r="DD42" s="614">
        <v>212597</v>
      </c>
      <c r="DE42" s="621"/>
      <c r="DF42" s="621"/>
      <c r="DG42" s="621"/>
      <c r="DH42" s="621"/>
      <c r="DI42" s="621"/>
      <c r="DJ42" s="621"/>
      <c r="DK42" s="622"/>
      <c r="DL42" s="615"/>
      <c r="DM42" s="616"/>
      <c r="DN42" s="616"/>
      <c r="DO42" s="616"/>
      <c r="DP42" s="616"/>
      <c r="DQ42" s="616"/>
      <c r="DR42" s="616"/>
      <c r="DS42" s="616"/>
      <c r="DT42" s="616"/>
      <c r="DU42" s="616"/>
      <c r="DV42" s="617"/>
      <c r="DW42" s="618"/>
      <c r="DX42" s="619"/>
      <c r="DY42" s="619"/>
      <c r="DZ42" s="619"/>
      <c r="EA42" s="619"/>
      <c r="EB42" s="619"/>
      <c r="EC42" s="620"/>
    </row>
    <row r="43" spans="2:133" ht="11.25" customHeight="1" x14ac:dyDescent="0.15">
      <c r="B43" s="196" t="s">
        <v>342</v>
      </c>
      <c r="CD43" s="605" t="s">
        <v>343</v>
      </c>
      <c r="CE43" s="606"/>
      <c r="CF43" s="606"/>
      <c r="CG43" s="606"/>
      <c r="CH43" s="606"/>
      <c r="CI43" s="606"/>
      <c r="CJ43" s="606"/>
      <c r="CK43" s="606"/>
      <c r="CL43" s="606"/>
      <c r="CM43" s="606"/>
      <c r="CN43" s="606"/>
      <c r="CO43" s="606"/>
      <c r="CP43" s="606"/>
      <c r="CQ43" s="607"/>
      <c r="CR43" s="608">
        <v>15037</v>
      </c>
      <c r="CS43" s="621"/>
      <c r="CT43" s="621"/>
      <c r="CU43" s="621"/>
      <c r="CV43" s="621"/>
      <c r="CW43" s="621"/>
      <c r="CX43" s="621"/>
      <c r="CY43" s="622"/>
      <c r="CZ43" s="611">
        <v>0.2</v>
      </c>
      <c r="DA43" s="623"/>
      <c r="DB43" s="623"/>
      <c r="DC43" s="624"/>
      <c r="DD43" s="614">
        <v>15037</v>
      </c>
      <c r="DE43" s="621"/>
      <c r="DF43" s="621"/>
      <c r="DG43" s="621"/>
      <c r="DH43" s="621"/>
      <c r="DI43" s="621"/>
      <c r="DJ43" s="621"/>
      <c r="DK43" s="622"/>
      <c r="DL43" s="615"/>
      <c r="DM43" s="616"/>
      <c r="DN43" s="616"/>
      <c r="DO43" s="616"/>
      <c r="DP43" s="616"/>
      <c r="DQ43" s="616"/>
      <c r="DR43" s="616"/>
      <c r="DS43" s="616"/>
      <c r="DT43" s="616"/>
      <c r="DU43" s="616"/>
      <c r="DV43" s="617"/>
      <c r="DW43" s="618"/>
      <c r="DX43" s="619"/>
      <c r="DY43" s="619"/>
      <c r="DZ43" s="619"/>
      <c r="EA43" s="619"/>
      <c r="EB43" s="619"/>
      <c r="EC43" s="620"/>
    </row>
    <row r="44" spans="2:133" ht="11.25" customHeight="1" x14ac:dyDescent="0.15">
      <c r="B44" s="625" t="s">
        <v>344</v>
      </c>
      <c r="C44" s="625"/>
      <c r="D44" s="625"/>
      <c r="E44" s="625"/>
      <c r="F44" s="625"/>
      <c r="G44" s="625"/>
      <c r="H44" s="625"/>
      <c r="I44" s="625"/>
      <c r="J44" s="625"/>
      <c r="K44" s="625"/>
      <c r="L44" s="625"/>
      <c r="M44" s="625"/>
      <c r="N44" s="625"/>
      <c r="O44" s="625"/>
      <c r="P44" s="625"/>
      <c r="Q44" s="625"/>
      <c r="R44" s="625"/>
      <c r="S44" s="625"/>
      <c r="T44" s="625"/>
      <c r="U44" s="625"/>
      <c r="V44" s="625"/>
      <c r="W44" s="625"/>
      <c r="X44" s="625"/>
      <c r="Y44" s="625"/>
      <c r="Z44" s="625"/>
      <c r="AA44" s="625"/>
      <c r="AB44" s="625"/>
      <c r="AC44" s="625"/>
      <c r="AD44" s="625"/>
      <c r="AE44" s="625"/>
      <c r="AF44" s="625"/>
      <c r="AG44" s="625"/>
      <c r="AH44" s="625"/>
      <c r="AI44" s="625"/>
      <c r="AJ44" s="625"/>
      <c r="AK44" s="625"/>
      <c r="AL44" s="625"/>
      <c r="AM44" s="625"/>
      <c r="AN44" s="625"/>
      <c r="AO44" s="625"/>
      <c r="AP44" s="625"/>
      <c r="AQ44" s="625"/>
      <c r="AR44" s="625"/>
      <c r="AS44" s="625"/>
      <c r="AT44" s="625"/>
      <c r="AU44" s="625"/>
      <c r="AV44" s="625"/>
      <c r="AW44" s="625"/>
      <c r="AX44" s="625"/>
      <c r="AY44" s="625"/>
      <c r="AZ44" s="625"/>
      <c r="BA44" s="625"/>
      <c r="BB44" s="625"/>
      <c r="BC44" s="625"/>
      <c r="BD44" s="625"/>
      <c r="BE44" s="625"/>
      <c r="BF44" s="625"/>
      <c r="BG44" s="625"/>
      <c r="BH44" s="625"/>
      <c r="BI44" s="625"/>
      <c r="BJ44" s="625"/>
      <c r="BK44" s="625"/>
      <c r="BL44" s="625"/>
      <c r="BM44" s="625"/>
      <c r="BN44" s="625"/>
      <c r="BO44" s="625"/>
      <c r="BP44" s="625"/>
      <c r="BQ44" s="625"/>
      <c r="BR44" s="625"/>
      <c r="BS44" s="625"/>
      <c r="BT44" s="625"/>
      <c r="BU44" s="625"/>
      <c r="BV44" s="625"/>
      <c r="BW44" s="625"/>
      <c r="BX44" s="625"/>
      <c r="BY44" s="625"/>
      <c r="BZ44" s="625"/>
      <c r="CA44" s="625"/>
      <c r="CB44" s="625"/>
      <c r="CC44" s="626"/>
      <c r="CD44" s="627" t="s">
        <v>292</v>
      </c>
      <c r="CE44" s="628"/>
      <c r="CF44" s="605" t="s">
        <v>345</v>
      </c>
      <c r="CG44" s="606"/>
      <c r="CH44" s="606"/>
      <c r="CI44" s="606"/>
      <c r="CJ44" s="606"/>
      <c r="CK44" s="606"/>
      <c r="CL44" s="606"/>
      <c r="CM44" s="606"/>
      <c r="CN44" s="606"/>
      <c r="CO44" s="606"/>
      <c r="CP44" s="606"/>
      <c r="CQ44" s="607"/>
      <c r="CR44" s="608">
        <v>925818</v>
      </c>
      <c r="CS44" s="609"/>
      <c r="CT44" s="609"/>
      <c r="CU44" s="609"/>
      <c r="CV44" s="609"/>
      <c r="CW44" s="609"/>
      <c r="CX44" s="609"/>
      <c r="CY44" s="610"/>
      <c r="CZ44" s="611">
        <v>15</v>
      </c>
      <c r="DA44" s="612"/>
      <c r="DB44" s="612"/>
      <c r="DC44" s="613"/>
      <c r="DD44" s="614">
        <v>212597</v>
      </c>
      <c r="DE44" s="609"/>
      <c r="DF44" s="609"/>
      <c r="DG44" s="609"/>
      <c r="DH44" s="609"/>
      <c r="DI44" s="609"/>
      <c r="DJ44" s="609"/>
      <c r="DK44" s="610"/>
      <c r="DL44" s="615"/>
      <c r="DM44" s="616"/>
      <c r="DN44" s="616"/>
      <c r="DO44" s="616"/>
      <c r="DP44" s="616"/>
      <c r="DQ44" s="616"/>
      <c r="DR44" s="616"/>
      <c r="DS44" s="616"/>
      <c r="DT44" s="616"/>
      <c r="DU44" s="616"/>
      <c r="DV44" s="617"/>
      <c r="DW44" s="618"/>
      <c r="DX44" s="619"/>
      <c r="DY44" s="619"/>
      <c r="DZ44" s="619"/>
      <c r="EA44" s="619"/>
      <c r="EB44" s="619"/>
      <c r="EC44" s="620"/>
    </row>
    <row r="45" spans="2:133" ht="11.25" customHeight="1" x14ac:dyDescent="0.15">
      <c r="B45" s="625" t="s">
        <v>346</v>
      </c>
      <c r="C45" s="625"/>
      <c r="D45" s="625"/>
      <c r="E45" s="625"/>
      <c r="F45" s="625"/>
      <c r="G45" s="625"/>
      <c r="H45" s="625"/>
      <c r="I45" s="625"/>
      <c r="J45" s="625"/>
      <c r="K45" s="625"/>
      <c r="L45" s="625"/>
      <c r="M45" s="625"/>
      <c r="N45" s="625"/>
      <c r="O45" s="625"/>
      <c r="P45" s="625"/>
      <c r="Q45" s="625"/>
      <c r="R45" s="625"/>
      <c r="S45" s="625"/>
      <c r="T45" s="625"/>
      <c r="U45" s="625"/>
      <c r="V45" s="625"/>
      <c r="W45" s="625"/>
      <c r="X45" s="625"/>
      <c r="Y45" s="625"/>
      <c r="Z45" s="625"/>
      <c r="AA45" s="625"/>
      <c r="AB45" s="625"/>
      <c r="AC45" s="625"/>
      <c r="AD45" s="625"/>
      <c r="AE45" s="625"/>
      <c r="AF45" s="625"/>
      <c r="AG45" s="625"/>
      <c r="AH45" s="625"/>
      <c r="AI45" s="625"/>
      <c r="AJ45" s="625"/>
      <c r="AK45" s="625"/>
      <c r="AL45" s="625"/>
      <c r="AM45" s="625"/>
      <c r="AN45" s="625"/>
      <c r="AO45" s="625"/>
      <c r="AP45" s="625"/>
      <c r="AQ45" s="625"/>
      <c r="AR45" s="625"/>
      <c r="AS45" s="625"/>
      <c r="AT45" s="625"/>
      <c r="AU45" s="625"/>
      <c r="AV45" s="625"/>
      <c r="AW45" s="625"/>
      <c r="AX45" s="625"/>
      <c r="AY45" s="625"/>
      <c r="AZ45" s="625"/>
      <c r="BA45" s="625"/>
      <c r="BB45" s="625"/>
      <c r="BC45" s="625"/>
      <c r="BD45" s="625"/>
      <c r="BE45" s="625"/>
      <c r="BF45" s="625"/>
      <c r="BG45" s="625"/>
      <c r="BH45" s="625"/>
      <c r="BI45" s="625"/>
      <c r="BJ45" s="625"/>
      <c r="BK45" s="625"/>
      <c r="BL45" s="625"/>
      <c r="BM45" s="625"/>
      <c r="BN45" s="625"/>
      <c r="BO45" s="625"/>
      <c r="BP45" s="625"/>
      <c r="BQ45" s="625"/>
      <c r="BR45" s="625"/>
      <c r="BS45" s="625"/>
      <c r="BT45" s="625"/>
      <c r="BU45" s="625"/>
      <c r="BV45" s="625"/>
      <c r="BW45" s="625"/>
      <c r="BX45" s="625"/>
      <c r="BY45" s="625"/>
      <c r="BZ45" s="625"/>
      <c r="CA45" s="625"/>
      <c r="CB45" s="625"/>
      <c r="CC45" s="626"/>
      <c r="CD45" s="629"/>
      <c r="CE45" s="630"/>
      <c r="CF45" s="605" t="s">
        <v>347</v>
      </c>
      <c r="CG45" s="606"/>
      <c r="CH45" s="606"/>
      <c r="CI45" s="606"/>
      <c r="CJ45" s="606"/>
      <c r="CK45" s="606"/>
      <c r="CL45" s="606"/>
      <c r="CM45" s="606"/>
      <c r="CN45" s="606"/>
      <c r="CO45" s="606"/>
      <c r="CP45" s="606"/>
      <c r="CQ45" s="607"/>
      <c r="CR45" s="608">
        <v>422282</v>
      </c>
      <c r="CS45" s="621"/>
      <c r="CT45" s="621"/>
      <c r="CU45" s="621"/>
      <c r="CV45" s="621"/>
      <c r="CW45" s="621"/>
      <c r="CX45" s="621"/>
      <c r="CY45" s="622"/>
      <c r="CZ45" s="611">
        <v>6.8</v>
      </c>
      <c r="DA45" s="623"/>
      <c r="DB45" s="623"/>
      <c r="DC45" s="624"/>
      <c r="DD45" s="614">
        <v>28679</v>
      </c>
      <c r="DE45" s="621"/>
      <c r="DF45" s="621"/>
      <c r="DG45" s="621"/>
      <c r="DH45" s="621"/>
      <c r="DI45" s="621"/>
      <c r="DJ45" s="621"/>
      <c r="DK45" s="622"/>
      <c r="DL45" s="615"/>
      <c r="DM45" s="616"/>
      <c r="DN45" s="616"/>
      <c r="DO45" s="616"/>
      <c r="DP45" s="616"/>
      <c r="DQ45" s="616"/>
      <c r="DR45" s="616"/>
      <c r="DS45" s="616"/>
      <c r="DT45" s="616"/>
      <c r="DU45" s="616"/>
      <c r="DV45" s="617"/>
      <c r="DW45" s="618"/>
      <c r="DX45" s="619"/>
      <c r="DY45" s="619"/>
      <c r="DZ45" s="619"/>
      <c r="EA45" s="619"/>
      <c r="EB45" s="619"/>
      <c r="EC45" s="620"/>
    </row>
    <row r="46" spans="2:133" ht="11.25" customHeight="1" x14ac:dyDescent="0.15">
      <c r="B46" s="207"/>
      <c r="CD46" s="629"/>
      <c r="CE46" s="630"/>
      <c r="CF46" s="605" t="s">
        <v>348</v>
      </c>
      <c r="CG46" s="606"/>
      <c r="CH46" s="606"/>
      <c r="CI46" s="606"/>
      <c r="CJ46" s="606"/>
      <c r="CK46" s="606"/>
      <c r="CL46" s="606"/>
      <c r="CM46" s="606"/>
      <c r="CN46" s="606"/>
      <c r="CO46" s="606"/>
      <c r="CP46" s="606"/>
      <c r="CQ46" s="607"/>
      <c r="CR46" s="608">
        <v>419432</v>
      </c>
      <c r="CS46" s="609"/>
      <c r="CT46" s="609"/>
      <c r="CU46" s="609"/>
      <c r="CV46" s="609"/>
      <c r="CW46" s="609"/>
      <c r="CX46" s="609"/>
      <c r="CY46" s="610"/>
      <c r="CZ46" s="611">
        <v>6.8</v>
      </c>
      <c r="DA46" s="612"/>
      <c r="DB46" s="612"/>
      <c r="DC46" s="613"/>
      <c r="DD46" s="614">
        <v>178014</v>
      </c>
      <c r="DE46" s="609"/>
      <c r="DF46" s="609"/>
      <c r="DG46" s="609"/>
      <c r="DH46" s="609"/>
      <c r="DI46" s="609"/>
      <c r="DJ46" s="609"/>
      <c r="DK46" s="610"/>
      <c r="DL46" s="615"/>
      <c r="DM46" s="616"/>
      <c r="DN46" s="616"/>
      <c r="DO46" s="616"/>
      <c r="DP46" s="616"/>
      <c r="DQ46" s="616"/>
      <c r="DR46" s="616"/>
      <c r="DS46" s="616"/>
      <c r="DT46" s="616"/>
      <c r="DU46" s="616"/>
      <c r="DV46" s="617"/>
      <c r="DW46" s="618"/>
      <c r="DX46" s="619"/>
      <c r="DY46" s="619"/>
      <c r="DZ46" s="619"/>
      <c r="EA46" s="619"/>
      <c r="EB46" s="619"/>
      <c r="EC46" s="620"/>
    </row>
    <row r="47" spans="2:133" ht="11.25" customHeight="1" x14ac:dyDescent="0.15">
      <c r="B47" s="207"/>
      <c r="CD47" s="629"/>
      <c r="CE47" s="630"/>
      <c r="CF47" s="605" t="s">
        <v>349</v>
      </c>
      <c r="CG47" s="606"/>
      <c r="CH47" s="606"/>
      <c r="CI47" s="606"/>
      <c r="CJ47" s="606"/>
      <c r="CK47" s="606"/>
      <c r="CL47" s="606"/>
      <c r="CM47" s="606"/>
      <c r="CN47" s="606"/>
      <c r="CO47" s="606"/>
      <c r="CP47" s="606"/>
      <c r="CQ47" s="607"/>
      <c r="CR47" s="608" t="s">
        <v>122</v>
      </c>
      <c r="CS47" s="621"/>
      <c r="CT47" s="621"/>
      <c r="CU47" s="621"/>
      <c r="CV47" s="621"/>
      <c r="CW47" s="621"/>
      <c r="CX47" s="621"/>
      <c r="CY47" s="622"/>
      <c r="CZ47" s="611" t="s">
        <v>122</v>
      </c>
      <c r="DA47" s="623"/>
      <c r="DB47" s="623"/>
      <c r="DC47" s="624"/>
      <c r="DD47" s="614" t="s">
        <v>122</v>
      </c>
      <c r="DE47" s="621"/>
      <c r="DF47" s="621"/>
      <c r="DG47" s="621"/>
      <c r="DH47" s="621"/>
      <c r="DI47" s="621"/>
      <c r="DJ47" s="621"/>
      <c r="DK47" s="622"/>
      <c r="DL47" s="615"/>
      <c r="DM47" s="616"/>
      <c r="DN47" s="616"/>
      <c r="DO47" s="616"/>
      <c r="DP47" s="616"/>
      <c r="DQ47" s="616"/>
      <c r="DR47" s="616"/>
      <c r="DS47" s="616"/>
      <c r="DT47" s="616"/>
      <c r="DU47" s="616"/>
      <c r="DV47" s="617"/>
      <c r="DW47" s="618"/>
      <c r="DX47" s="619"/>
      <c r="DY47" s="619"/>
      <c r="DZ47" s="619"/>
      <c r="EA47" s="619"/>
      <c r="EB47" s="619"/>
      <c r="EC47" s="620"/>
    </row>
    <row r="48" spans="2:133" x14ac:dyDescent="0.15">
      <c r="B48" s="207"/>
      <c r="CD48" s="631"/>
      <c r="CE48" s="632"/>
      <c r="CF48" s="605" t="s">
        <v>350</v>
      </c>
      <c r="CG48" s="606"/>
      <c r="CH48" s="606"/>
      <c r="CI48" s="606"/>
      <c r="CJ48" s="606"/>
      <c r="CK48" s="606"/>
      <c r="CL48" s="606"/>
      <c r="CM48" s="606"/>
      <c r="CN48" s="606"/>
      <c r="CO48" s="606"/>
      <c r="CP48" s="606"/>
      <c r="CQ48" s="607"/>
      <c r="CR48" s="608" t="s">
        <v>122</v>
      </c>
      <c r="CS48" s="609"/>
      <c r="CT48" s="609"/>
      <c r="CU48" s="609"/>
      <c r="CV48" s="609"/>
      <c r="CW48" s="609"/>
      <c r="CX48" s="609"/>
      <c r="CY48" s="610"/>
      <c r="CZ48" s="611" t="s">
        <v>122</v>
      </c>
      <c r="DA48" s="612"/>
      <c r="DB48" s="612"/>
      <c r="DC48" s="613"/>
      <c r="DD48" s="614" t="s">
        <v>122</v>
      </c>
      <c r="DE48" s="609"/>
      <c r="DF48" s="609"/>
      <c r="DG48" s="609"/>
      <c r="DH48" s="609"/>
      <c r="DI48" s="609"/>
      <c r="DJ48" s="609"/>
      <c r="DK48" s="610"/>
      <c r="DL48" s="615"/>
      <c r="DM48" s="616"/>
      <c r="DN48" s="616"/>
      <c r="DO48" s="616"/>
      <c r="DP48" s="616"/>
      <c r="DQ48" s="616"/>
      <c r="DR48" s="616"/>
      <c r="DS48" s="616"/>
      <c r="DT48" s="616"/>
      <c r="DU48" s="616"/>
      <c r="DV48" s="617"/>
      <c r="DW48" s="618"/>
      <c r="DX48" s="619"/>
      <c r="DY48" s="619"/>
      <c r="DZ48" s="619"/>
      <c r="EA48" s="619"/>
      <c r="EB48" s="619"/>
      <c r="EC48" s="620"/>
    </row>
    <row r="49" spans="2:133" ht="11.25" customHeight="1" x14ac:dyDescent="0.15">
      <c r="B49" s="207"/>
      <c r="CD49" s="589" t="s">
        <v>351</v>
      </c>
      <c r="CE49" s="590"/>
      <c r="CF49" s="590"/>
      <c r="CG49" s="590"/>
      <c r="CH49" s="590"/>
      <c r="CI49" s="590"/>
      <c r="CJ49" s="590"/>
      <c r="CK49" s="590"/>
      <c r="CL49" s="590"/>
      <c r="CM49" s="590"/>
      <c r="CN49" s="590"/>
      <c r="CO49" s="590"/>
      <c r="CP49" s="590"/>
      <c r="CQ49" s="591"/>
      <c r="CR49" s="592">
        <v>6185515</v>
      </c>
      <c r="CS49" s="593"/>
      <c r="CT49" s="593"/>
      <c r="CU49" s="593"/>
      <c r="CV49" s="593"/>
      <c r="CW49" s="593"/>
      <c r="CX49" s="593"/>
      <c r="CY49" s="594"/>
      <c r="CZ49" s="595">
        <v>100</v>
      </c>
      <c r="DA49" s="596"/>
      <c r="DB49" s="596"/>
      <c r="DC49" s="597"/>
      <c r="DD49" s="598">
        <v>2987307</v>
      </c>
      <c r="DE49" s="593"/>
      <c r="DF49" s="593"/>
      <c r="DG49" s="593"/>
      <c r="DH49" s="593"/>
      <c r="DI49" s="593"/>
      <c r="DJ49" s="593"/>
      <c r="DK49" s="594"/>
      <c r="DL49" s="599"/>
      <c r="DM49" s="600"/>
      <c r="DN49" s="600"/>
      <c r="DO49" s="600"/>
      <c r="DP49" s="600"/>
      <c r="DQ49" s="600"/>
      <c r="DR49" s="600"/>
      <c r="DS49" s="600"/>
      <c r="DT49" s="600"/>
      <c r="DU49" s="600"/>
      <c r="DV49" s="601"/>
      <c r="DW49" s="602"/>
      <c r="DX49" s="603"/>
      <c r="DY49" s="603"/>
      <c r="DZ49" s="603"/>
      <c r="EA49" s="603"/>
      <c r="EB49" s="603"/>
      <c r="EC49" s="604"/>
    </row>
  </sheetData>
  <sheetProtection algorithmName="SHA-512" hashValue="HsDanhbIjMlPqqoZkVH/5uc0x4Sci8+yuo9/NPgFoyvW1ND9xgYjJ17DzRHTikcULgjtKIyzc7IewZ61irp9Ww==" saltValue="5pepusTRLKO1lmkme18Ju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S25:CB25"/>
    <mergeCell ref="CD25:CQ25"/>
    <mergeCell ref="CR25:CY25"/>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O26:BR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opLeftCell="G1" zoomScale="70" zoomScaleNormal="25" zoomScaleSheetLayoutView="70" workbookViewId="0">
      <selection activeCell="CM8" sqref="CM8:CQ8"/>
    </sheetView>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1077" t="s">
        <v>352</v>
      </c>
      <c r="B2" s="1077"/>
      <c r="C2" s="1077"/>
      <c r="D2" s="1077"/>
      <c r="E2" s="1077"/>
      <c r="F2" s="1077"/>
      <c r="G2" s="1077"/>
      <c r="H2" s="1077"/>
      <c r="I2" s="1077"/>
      <c r="J2" s="1077"/>
      <c r="K2" s="1077"/>
      <c r="L2" s="1077"/>
      <c r="M2" s="1077"/>
      <c r="N2" s="1077"/>
      <c r="O2" s="1077"/>
      <c r="P2" s="1077"/>
      <c r="Q2" s="1077"/>
      <c r="R2" s="1077"/>
      <c r="S2" s="1077"/>
      <c r="T2" s="1077"/>
      <c r="U2" s="1077"/>
      <c r="V2" s="1077"/>
      <c r="W2" s="1077"/>
      <c r="X2" s="1077"/>
      <c r="Y2" s="1077"/>
      <c r="Z2" s="1077"/>
      <c r="AA2" s="1077"/>
      <c r="AB2" s="1077"/>
      <c r="AC2" s="1077"/>
      <c r="AD2" s="1077"/>
      <c r="AE2" s="1077"/>
      <c r="AF2" s="1077"/>
      <c r="AG2" s="1077"/>
      <c r="AH2" s="1077"/>
      <c r="AI2" s="1077"/>
      <c r="AJ2" s="1077"/>
      <c r="AK2" s="1077"/>
      <c r="AL2" s="1077"/>
      <c r="AM2" s="1077"/>
      <c r="AN2" s="1077"/>
      <c r="AO2" s="1077"/>
      <c r="AP2" s="1077"/>
      <c r="AQ2" s="1077"/>
      <c r="AR2" s="1077"/>
      <c r="AS2" s="1077"/>
      <c r="AT2" s="1077"/>
      <c r="AU2" s="1077"/>
      <c r="AV2" s="1077"/>
      <c r="AW2" s="1077"/>
      <c r="AX2" s="1077"/>
      <c r="AY2" s="1077"/>
      <c r="AZ2" s="1077"/>
      <c r="BA2" s="1077"/>
      <c r="BB2" s="1077"/>
      <c r="BC2" s="1077"/>
      <c r="BD2" s="1077"/>
      <c r="BE2" s="1077"/>
      <c r="BF2" s="1077"/>
      <c r="BG2" s="1077"/>
      <c r="BH2" s="1077"/>
      <c r="BI2" s="1077"/>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078" t="s">
        <v>353</v>
      </c>
      <c r="DK2" s="1079"/>
      <c r="DL2" s="1079"/>
      <c r="DM2" s="1079"/>
      <c r="DN2" s="1079"/>
      <c r="DO2" s="1080"/>
      <c r="DP2" s="210"/>
      <c r="DQ2" s="1078" t="s">
        <v>354</v>
      </c>
      <c r="DR2" s="1079"/>
      <c r="DS2" s="1079"/>
      <c r="DT2" s="1079"/>
      <c r="DU2" s="1079"/>
      <c r="DV2" s="1079"/>
      <c r="DW2" s="1079"/>
      <c r="DX2" s="1079"/>
      <c r="DY2" s="1079"/>
      <c r="DZ2" s="1080"/>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
      <c r="A4" s="1046" t="s">
        <v>355</v>
      </c>
      <c r="B4" s="1046"/>
      <c r="C4" s="1046"/>
      <c r="D4" s="1046"/>
      <c r="E4" s="1046"/>
      <c r="F4" s="1046"/>
      <c r="G4" s="1046"/>
      <c r="H4" s="1046"/>
      <c r="I4" s="1046"/>
      <c r="J4" s="1046"/>
      <c r="K4" s="1046"/>
      <c r="L4" s="1046"/>
      <c r="M4" s="1046"/>
      <c r="N4" s="1046"/>
      <c r="O4" s="1046"/>
      <c r="P4" s="1046"/>
      <c r="Q4" s="1046"/>
      <c r="R4" s="1046"/>
      <c r="S4" s="1046"/>
      <c r="T4" s="1046"/>
      <c r="U4" s="1046"/>
      <c r="V4" s="1046"/>
      <c r="W4" s="1046"/>
      <c r="X4" s="1046"/>
      <c r="Y4" s="1046"/>
      <c r="Z4" s="1046"/>
      <c r="AA4" s="1046"/>
      <c r="AB4" s="1046"/>
      <c r="AC4" s="1046"/>
      <c r="AD4" s="1046"/>
      <c r="AE4" s="1046"/>
      <c r="AF4" s="1046"/>
      <c r="AG4" s="1046"/>
      <c r="AH4" s="1046"/>
      <c r="AI4" s="1046"/>
      <c r="AJ4" s="1046"/>
      <c r="AK4" s="1046"/>
      <c r="AL4" s="1046"/>
      <c r="AM4" s="1046"/>
      <c r="AN4" s="1046"/>
      <c r="AO4" s="1046"/>
      <c r="AP4" s="1046"/>
      <c r="AQ4" s="1046"/>
      <c r="AR4" s="1046"/>
      <c r="AS4" s="1046"/>
      <c r="AT4" s="1046"/>
      <c r="AU4" s="1046"/>
      <c r="AV4" s="1046"/>
      <c r="AW4" s="1046"/>
      <c r="AX4" s="1046"/>
      <c r="AY4" s="1046"/>
      <c r="AZ4" s="214"/>
      <c r="BA4" s="214"/>
      <c r="BB4" s="214"/>
      <c r="BC4" s="214"/>
      <c r="BD4" s="214"/>
      <c r="BE4" s="215"/>
      <c r="BF4" s="215"/>
      <c r="BG4" s="215"/>
      <c r="BH4" s="215"/>
      <c r="BI4" s="215"/>
      <c r="BJ4" s="215"/>
      <c r="BK4" s="215"/>
      <c r="BL4" s="215"/>
      <c r="BM4" s="215"/>
      <c r="BN4" s="215"/>
      <c r="BO4" s="215"/>
      <c r="BP4" s="215"/>
      <c r="BQ4" s="717" t="s">
        <v>356</v>
      </c>
      <c r="BR4" s="717"/>
      <c r="BS4" s="717"/>
      <c r="BT4" s="717"/>
      <c r="BU4" s="717"/>
      <c r="BV4" s="717"/>
      <c r="BW4" s="717"/>
      <c r="BX4" s="717"/>
      <c r="BY4" s="717"/>
      <c r="BZ4" s="717"/>
      <c r="CA4" s="717"/>
      <c r="CB4" s="717"/>
      <c r="CC4" s="717"/>
      <c r="CD4" s="717"/>
      <c r="CE4" s="717"/>
      <c r="CF4" s="717"/>
      <c r="CG4" s="717"/>
      <c r="CH4" s="717"/>
      <c r="CI4" s="717"/>
      <c r="CJ4" s="717"/>
      <c r="CK4" s="717"/>
      <c r="CL4" s="717"/>
      <c r="CM4" s="717"/>
      <c r="CN4" s="717"/>
      <c r="CO4" s="717"/>
      <c r="CP4" s="717"/>
      <c r="CQ4" s="717"/>
      <c r="CR4" s="717"/>
      <c r="CS4" s="717"/>
      <c r="CT4" s="717"/>
      <c r="CU4" s="717"/>
      <c r="CV4" s="717"/>
      <c r="CW4" s="717"/>
      <c r="CX4" s="717"/>
      <c r="CY4" s="717"/>
      <c r="CZ4" s="717"/>
      <c r="DA4" s="717"/>
      <c r="DB4" s="717"/>
      <c r="DC4" s="717"/>
      <c r="DD4" s="717"/>
      <c r="DE4" s="717"/>
      <c r="DF4" s="717"/>
      <c r="DG4" s="717"/>
      <c r="DH4" s="717"/>
      <c r="DI4" s="717"/>
      <c r="DJ4" s="717"/>
      <c r="DK4" s="717"/>
      <c r="DL4" s="717"/>
      <c r="DM4" s="717"/>
      <c r="DN4" s="717"/>
      <c r="DO4" s="717"/>
      <c r="DP4" s="717"/>
      <c r="DQ4" s="717"/>
      <c r="DR4" s="717"/>
      <c r="DS4" s="717"/>
      <c r="DT4" s="717"/>
      <c r="DU4" s="717"/>
      <c r="DV4" s="717"/>
      <c r="DW4" s="717"/>
      <c r="DX4" s="717"/>
      <c r="DY4" s="717"/>
      <c r="DZ4" s="717"/>
      <c r="EA4" s="217"/>
    </row>
    <row r="5" spans="1:131" s="218" customFormat="1" ht="26.25" customHeight="1" x14ac:dyDescent="0.15">
      <c r="A5" s="982" t="s">
        <v>357</v>
      </c>
      <c r="B5" s="983"/>
      <c r="C5" s="983"/>
      <c r="D5" s="983"/>
      <c r="E5" s="983"/>
      <c r="F5" s="983"/>
      <c r="G5" s="983"/>
      <c r="H5" s="983"/>
      <c r="I5" s="983"/>
      <c r="J5" s="983"/>
      <c r="K5" s="983"/>
      <c r="L5" s="983"/>
      <c r="M5" s="983"/>
      <c r="N5" s="983"/>
      <c r="O5" s="983"/>
      <c r="P5" s="984"/>
      <c r="Q5" s="988" t="s">
        <v>358</v>
      </c>
      <c r="R5" s="989"/>
      <c r="S5" s="989"/>
      <c r="T5" s="989"/>
      <c r="U5" s="990"/>
      <c r="V5" s="988" t="s">
        <v>359</v>
      </c>
      <c r="W5" s="989"/>
      <c r="X5" s="989"/>
      <c r="Y5" s="989"/>
      <c r="Z5" s="990"/>
      <c r="AA5" s="988" t="s">
        <v>360</v>
      </c>
      <c r="AB5" s="989"/>
      <c r="AC5" s="989"/>
      <c r="AD5" s="989"/>
      <c r="AE5" s="989"/>
      <c r="AF5" s="1081" t="s">
        <v>361</v>
      </c>
      <c r="AG5" s="989"/>
      <c r="AH5" s="989"/>
      <c r="AI5" s="989"/>
      <c r="AJ5" s="1002"/>
      <c r="AK5" s="989" t="s">
        <v>362</v>
      </c>
      <c r="AL5" s="989"/>
      <c r="AM5" s="989"/>
      <c r="AN5" s="989"/>
      <c r="AO5" s="990"/>
      <c r="AP5" s="988" t="s">
        <v>363</v>
      </c>
      <c r="AQ5" s="989"/>
      <c r="AR5" s="989"/>
      <c r="AS5" s="989"/>
      <c r="AT5" s="990"/>
      <c r="AU5" s="988" t="s">
        <v>364</v>
      </c>
      <c r="AV5" s="989"/>
      <c r="AW5" s="989"/>
      <c r="AX5" s="989"/>
      <c r="AY5" s="1002"/>
      <c r="AZ5" s="214"/>
      <c r="BA5" s="214"/>
      <c r="BB5" s="214"/>
      <c r="BC5" s="214"/>
      <c r="BD5" s="214"/>
      <c r="BE5" s="215"/>
      <c r="BF5" s="215"/>
      <c r="BG5" s="215"/>
      <c r="BH5" s="215"/>
      <c r="BI5" s="215"/>
      <c r="BJ5" s="215"/>
      <c r="BK5" s="215"/>
      <c r="BL5" s="215"/>
      <c r="BM5" s="215"/>
      <c r="BN5" s="215"/>
      <c r="BO5" s="215"/>
      <c r="BP5" s="215"/>
      <c r="BQ5" s="982" t="s">
        <v>365</v>
      </c>
      <c r="BR5" s="983"/>
      <c r="BS5" s="983"/>
      <c r="BT5" s="983"/>
      <c r="BU5" s="983"/>
      <c r="BV5" s="983"/>
      <c r="BW5" s="983"/>
      <c r="BX5" s="983"/>
      <c r="BY5" s="983"/>
      <c r="BZ5" s="983"/>
      <c r="CA5" s="983"/>
      <c r="CB5" s="983"/>
      <c r="CC5" s="983"/>
      <c r="CD5" s="983"/>
      <c r="CE5" s="983"/>
      <c r="CF5" s="983"/>
      <c r="CG5" s="984"/>
      <c r="CH5" s="988" t="s">
        <v>366</v>
      </c>
      <c r="CI5" s="989"/>
      <c r="CJ5" s="989"/>
      <c r="CK5" s="989"/>
      <c r="CL5" s="990"/>
      <c r="CM5" s="988" t="s">
        <v>367</v>
      </c>
      <c r="CN5" s="989"/>
      <c r="CO5" s="989"/>
      <c r="CP5" s="989"/>
      <c r="CQ5" s="990"/>
      <c r="CR5" s="988" t="s">
        <v>368</v>
      </c>
      <c r="CS5" s="989"/>
      <c r="CT5" s="989"/>
      <c r="CU5" s="989"/>
      <c r="CV5" s="990"/>
      <c r="CW5" s="988" t="s">
        <v>369</v>
      </c>
      <c r="CX5" s="989"/>
      <c r="CY5" s="989"/>
      <c r="CZ5" s="989"/>
      <c r="DA5" s="990"/>
      <c r="DB5" s="988" t="s">
        <v>370</v>
      </c>
      <c r="DC5" s="989"/>
      <c r="DD5" s="989"/>
      <c r="DE5" s="989"/>
      <c r="DF5" s="990"/>
      <c r="DG5" s="1071" t="s">
        <v>371</v>
      </c>
      <c r="DH5" s="1072"/>
      <c r="DI5" s="1072"/>
      <c r="DJ5" s="1072"/>
      <c r="DK5" s="1073"/>
      <c r="DL5" s="1071" t="s">
        <v>372</v>
      </c>
      <c r="DM5" s="1072"/>
      <c r="DN5" s="1072"/>
      <c r="DO5" s="1072"/>
      <c r="DP5" s="1073"/>
      <c r="DQ5" s="988" t="s">
        <v>373</v>
      </c>
      <c r="DR5" s="989"/>
      <c r="DS5" s="989"/>
      <c r="DT5" s="989"/>
      <c r="DU5" s="990"/>
      <c r="DV5" s="988" t="s">
        <v>364</v>
      </c>
      <c r="DW5" s="989"/>
      <c r="DX5" s="989"/>
      <c r="DY5" s="989"/>
      <c r="DZ5" s="1002"/>
      <c r="EA5" s="217"/>
    </row>
    <row r="6" spans="1:131" s="218" customFormat="1" ht="26.25" customHeight="1" thickBot="1" x14ac:dyDescent="0.2">
      <c r="A6" s="985"/>
      <c r="B6" s="986"/>
      <c r="C6" s="986"/>
      <c r="D6" s="986"/>
      <c r="E6" s="986"/>
      <c r="F6" s="986"/>
      <c r="G6" s="986"/>
      <c r="H6" s="986"/>
      <c r="I6" s="986"/>
      <c r="J6" s="986"/>
      <c r="K6" s="986"/>
      <c r="L6" s="986"/>
      <c r="M6" s="986"/>
      <c r="N6" s="986"/>
      <c r="O6" s="986"/>
      <c r="P6" s="987"/>
      <c r="Q6" s="991"/>
      <c r="R6" s="992"/>
      <c r="S6" s="992"/>
      <c r="T6" s="992"/>
      <c r="U6" s="993"/>
      <c r="V6" s="991"/>
      <c r="W6" s="992"/>
      <c r="X6" s="992"/>
      <c r="Y6" s="992"/>
      <c r="Z6" s="993"/>
      <c r="AA6" s="991"/>
      <c r="AB6" s="992"/>
      <c r="AC6" s="992"/>
      <c r="AD6" s="992"/>
      <c r="AE6" s="992"/>
      <c r="AF6" s="1082"/>
      <c r="AG6" s="992"/>
      <c r="AH6" s="992"/>
      <c r="AI6" s="992"/>
      <c r="AJ6" s="1003"/>
      <c r="AK6" s="992"/>
      <c r="AL6" s="992"/>
      <c r="AM6" s="992"/>
      <c r="AN6" s="992"/>
      <c r="AO6" s="993"/>
      <c r="AP6" s="991"/>
      <c r="AQ6" s="992"/>
      <c r="AR6" s="992"/>
      <c r="AS6" s="992"/>
      <c r="AT6" s="993"/>
      <c r="AU6" s="991"/>
      <c r="AV6" s="992"/>
      <c r="AW6" s="992"/>
      <c r="AX6" s="992"/>
      <c r="AY6" s="1003"/>
      <c r="AZ6" s="214"/>
      <c r="BA6" s="214"/>
      <c r="BB6" s="214"/>
      <c r="BC6" s="214"/>
      <c r="BD6" s="214"/>
      <c r="BE6" s="215"/>
      <c r="BF6" s="215"/>
      <c r="BG6" s="215"/>
      <c r="BH6" s="215"/>
      <c r="BI6" s="215"/>
      <c r="BJ6" s="215"/>
      <c r="BK6" s="215"/>
      <c r="BL6" s="215"/>
      <c r="BM6" s="215"/>
      <c r="BN6" s="215"/>
      <c r="BO6" s="215"/>
      <c r="BP6" s="215"/>
      <c r="BQ6" s="985"/>
      <c r="BR6" s="986"/>
      <c r="BS6" s="986"/>
      <c r="BT6" s="986"/>
      <c r="BU6" s="986"/>
      <c r="BV6" s="986"/>
      <c r="BW6" s="986"/>
      <c r="BX6" s="986"/>
      <c r="BY6" s="986"/>
      <c r="BZ6" s="986"/>
      <c r="CA6" s="986"/>
      <c r="CB6" s="986"/>
      <c r="CC6" s="986"/>
      <c r="CD6" s="986"/>
      <c r="CE6" s="986"/>
      <c r="CF6" s="986"/>
      <c r="CG6" s="987"/>
      <c r="CH6" s="991"/>
      <c r="CI6" s="992"/>
      <c r="CJ6" s="992"/>
      <c r="CK6" s="992"/>
      <c r="CL6" s="993"/>
      <c r="CM6" s="991"/>
      <c r="CN6" s="992"/>
      <c r="CO6" s="992"/>
      <c r="CP6" s="992"/>
      <c r="CQ6" s="993"/>
      <c r="CR6" s="991"/>
      <c r="CS6" s="992"/>
      <c r="CT6" s="992"/>
      <c r="CU6" s="992"/>
      <c r="CV6" s="993"/>
      <c r="CW6" s="991"/>
      <c r="CX6" s="992"/>
      <c r="CY6" s="992"/>
      <c r="CZ6" s="992"/>
      <c r="DA6" s="993"/>
      <c r="DB6" s="991"/>
      <c r="DC6" s="992"/>
      <c r="DD6" s="992"/>
      <c r="DE6" s="992"/>
      <c r="DF6" s="993"/>
      <c r="DG6" s="1074"/>
      <c r="DH6" s="1075"/>
      <c r="DI6" s="1075"/>
      <c r="DJ6" s="1075"/>
      <c r="DK6" s="1076"/>
      <c r="DL6" s="1074"/>
      <c r="DM6" s="1075"/>
      <c r="DN6" s="1075"/>
      <c r="DO6" s="1075"/>
      <c r="DP6" s="1076"/>
      <c r="DQ6" s="991"/>
      <c r="DR6" s="992"/>
      <c r="DS6" s="992"/>
      <c r="DT6" s="992"/>
      <c r="DU6" s="993"/>
      <c r="DV6" s="991"/>
      <c r="DW6" s="992"/>
      <c r="DX6" s="992"/>
      <c r="DY6" s="992"/>
      <c r="DZ6" s="1003"/>
      <c r="EA6" s="217"/>
    </row>
    <row r="7" spans="1:131" s="218" customFormat="1" ht="26.25" customHeight="1" thickTop="1" x14ac:dyDescent="0.15">
      <c r="A7" s="219">
        <v>1</v>
      </c>
      <c r="B7" s="1034" t="s">
        <v>374</v>
      </c>
      <c r="C7" s="1035"/>
      <c r="D7" s="1035"/>
      <c r="E7" s="1035"/>
      <c r="F7" s="1035"/>
      <c r="G7" s="1035"/>
      <c r="H7" s="1035"/>
      <c r="I7" s="1035"/>
      <c r="J7" s="1035"/>
      <c r="K7" s="1035"/>
      <c r="L7" s="1035"/>
      <c r="M7" s="1035"/>
      <c r="N7" s="1035"/>
      <c r="O7" s="1035"/>
      <c r="P7" s="1036"/>
      <c r="Q7" s="1089">
        <v>6278</v>
      </c>
      <c r="R7" s="1090"/>
      <c r="S7" s="1090"/>
      <c r="T7" s="1090"/>
      <c r="U7" s="1090"/>
      <c r="V7" s="1090">
        <v>6154</v>
      </c>
      <c r="W7" s="1090"/>
      <c r="X7" s="1090"/>
      <c r="Y7" s="1090"/>
      <c r="Z7" s="1090"/>
      <c r="AA7" s="1090">
        <v>124</v>
      </c>
      <c r="AB7" s="1090"/>
      <c r="AC7" s="1090"/>
      <c r="AD7" s="1090"/>
      <c r="AE7" s="1091"/>
      <c r="AF7" s="1092">
        <v>124</v>
      </c>
      <c r="AG7" s="1093"/>
      <c r="AH7" s="1093"/>
      <c r="AI7" s="1093"/>
      <c r="AJ7" s="1094"/>
      <c r="AK7" s="1095">
        <v>785</v>
      </c>
      <c r="AL7" s="1096"/>
      <c r="AM7" s="1096"/>
      <c r="AN7" s="1096"/>
      <c r="AO7" s="1096"/>
      <c r="AP7" s="1096">
        <v>5729</v>
      </c>
      <c r="AQ7" s="1096"/>
      <c r="AR7" s="1096"/>
      <c r="AS7" s="1096"/>
      <c r="AT7" s="1096"/>
      <c r="AU7" s="1097"/>
      <c r="AV7" s="1097"/>
      <c r="AW7" s="1097"/>
      <c r="AX7" s="1097"/>
      <c r="AY7" s="1098"/>
      <c r="AZ7" s="214"/>
      <c r="BA7" s="214"/>
      <c r="BB7" s="214"/>
      <c r="BC7" s="214"/>
      <c r="BD7" s="214"/>
      <c r="BE7" s="215"/>
      <c r="BF7" s="215"/>
      <c r="BG7" s="215"/>
      <c r="BH7" s="215"/>
      <c r="BI7" s="215"/>
      <c r="BJ7" s="215"/>
      <c r="BK7" s="215"/>
      <c r="BL7" s="215"/>
      <c r="BM7" s="215"/>
      <c r="BN7" s="215"/>
      <c r="BO7" s="215"/>
      <c r="BP7" s="215"/>
      <c r="BQ7" s="219">
        <v>1</v>
      </c>
      <c r="BR7" s="220"/>
      <c r="BS7" s="1086" t="s">
        <v>551</v>
      </c>
      <c r="BT7" s="1087"/>
      <c r="BU7" s="1087"/>
      <c r="BV7" s="1087"/>
      <c r="BW7" s="1087"/>
      <c r="BX7" s="1087"/>
      <c r="BY7" s="1087"/>
      <c r="BZ7" s="1087"/>
      <c r="CA7" s="1087"/>
      <c r="CB7" s="1087"/>
      <c r="CC7" s="1087"/>
      <c r="CD7" s="1087"/>
      <c r="CE7" s="1087"/>
      <c r="CF7" s="1087"/>
      <c r="CG7" s="1099"/>
      <c r="CH7" s="1083">
        <v>13</v>
      </c>
      <c r="CI7" s="1084"/>
      <c r="CJ7" s="1084"/>
      <c r="CK7" s="1084"/>
      <c r="CL7" s="1085"/>
      <c r="CM7" s="1083">
        <v>124</v>
      </c>
      <c r="CN7" s="1084"/>
      <c r="CO7" s="1084"/>
      <c r="CP7" s="1084"/>
      <c r="CQ7" s="1085"/>
      <c r="CR7" s="1083">
        <v>35</v>
      </c>
      <c r="CS7" s="1084"/>
      <c r="CT7" s="1084"/>
      <c r="CU7" s="1084"/>
      <c r="CV7" s="1085"/>
      <c r="CW7" s="1083" t="s">
        <v>552</v>
      </c>
      <c r="CX7" s="1084"/>
      <c r="CY7" s="1084"/>
      <c r="CZ7" s="1084"/>
      <c r="DA7" s="1085"/>
      <c r="DB7" s="1083" t="s">
        <v>552</v>
      </c>
      <c r="DC7" s="1084"/>
      <c r="DD7" s="1084"/>
      <c r="DE7" s="1084"/>
      <c r="DF7" s="1085"/>
      <c r="DG7" s="1083" t="s">
        <v>552</v>
      </c>
      <c r="DH7" s="1084"/>
      <c r="DI7" s="1084"/>
      <c r="DJ7" s="1084"/>
      <c r="DK7" s="1085"/>
      <c r="DL7" s="1083" t="s">
        <v>552</v>
      </c>
      <c r="DM7" s="1084"/>
      <c r="DN7" s="1084"/>
      <c r="DO7" s="1084"/>
      <c r="DP7" s="1085"/>
      <c r="DQ7" s="1083" t="s">
        <v>552</v>
      </c>
      <c r="DR7" s="1084"/>
      <c r="DS7" s="1084"/>
      <c r="DT7" s="1084"/>
      <c r="DU7" s="1085"/>
      <c r="DV7" s="1086"/>
      <c r="DW7" s="1087"/>
      <c r="DX7" s="1087"/>
      <c r="DY7" s="1087"/>
      <c r="DZ7" s="1088"/>
      <c r="EA7" s="217"/>
    </row>
    <row r="8" spans="1:131" s="218" customFormat="1" ht="26.25" customHeight="1" x14ac:dyDescent="0.15">
      <c r="A8" s="221">
        <v>2</v>
      </c>
      <c r="B8" s="1017" t="s">
        <v>375</v>
      </c>
      <c r="C8" s="1018"/>
      <c r="D8" s="1018"/>
      <c r="E8" s="1018"/>
      <c r="F8" s="1018"/>
      <c r="G8" s="1018"/>
      <c r="H8" s="1018"/>
      <c r="I8" s="1018"/>
      <c r="J8" s="1018"/>
      <c r="K8" s="1018"/>
      <c r="L8" s="1018"/>
      <c r="M8" s="1018"/>
      <c r="N8" s="1018"/>
      <c r="O8" s="1018"/>
      <c r="P8" s="1019"/>
      <c r="Q8" s="1025">
        <v>51</v>
      </c>
      <c r="R8" s="1026"/>
      <c r="S8" s="1026"/>
      <c r="T8" s="1026"/>
      <c r="U8" s="1026"/>
      <c r="V8" s="1026">
        <v>49</v>
      </c>
      <c r="W8" s="1026"/>
      <c r="X8" s="1026"/>
      <c r="Y8" s="1026"/>
      <c r="Z8" s="1026"/>
      <c r="AA8" s="1026">
        <v>2</v>
      </c>
      <c r="AB8" s="1026"/>
      <c r="AC8" s="1026"/>
      <c r="AD8" s="1026"/>
      <c r="AE8" s="1027"/>
      <c r="AF8" s="1022">
        <v>2</v>
      </c>
      <c r="AG8" s="1023"/>
      <c r="AH8" s="1023"/>
      <c r="AI8" s="1023"/>
      <c r="AJ8" s="1024"/>
      <c r="AK8" s="1067">
        <v>18</v>
      </c>
      <c r="AL8" s="1068"/>
      <c r="AM8" s="1068"/>
      <c r="AN8" s="1068"/>
      <c r="AO8" s="1068"/>
      <c r="AP8" s="1068">
        <v>18</v>
      </c>
      <c r="AQ8" s="1068"/>
      <c r="AR8" s="1068"/>
      <c r="AS8" s="1068"/>
      <c r="AT8" s="1068"/>
      <c r="AU8" s="1069"/>
      <c r="AV8" s="1069"/>
      <c r="AW8" s="1069"/>
      <c r="AX8" s="1069"/>
      <c r="AY8" s="1070"/>
      <c r="AZ8" s="214"/>
      <c r="BA8" s="214"/>
      <c r="BB8" s="214"/>
      <c r="BC8" s="214"/>
      <c r="BD8" s="214"/>
      <c r="BE8" s="215"/>
      <c r="BF8" s="215"/>
      <c r="BG8" s="215"/>
      <c r="BH8" s="215"/>
      <c r="BI8" s="215"/>
      <c r="BJ8" s="215"/>
      <c r="BK8" s="215"/>
      <c r="BL8" s="215"/>
      <c r="BM8" s="215"/>
      <c r="BN8" s="215"/>
      <c r="BO8" s="215"/>
      <c r="BP8" s="215"/>
      <c r="BQ8" s="221">
        <v>2</v>
      </c>
      <c r="BR8" s="222"/>
      <c r="BS8" s="979"/>
      <c r="BT8" s="980"/>
      <c r="BU8" s="980"/>
      <c r="BV8" s="980"/>
      <c r="BW8" s="980"/>
      <c r="BX8" s="980"/>
      <c r="BY8" s="980"/>
      <c r="BZ8" s="980"/>
      <c r="CA8" s="980"/>
      <c r="CB8" s="980"/>
      <c r="CC8" s="980"/>
      <c r="CD8" s="980"/>
      <c r="CE8" s="980"/>
      <c r="CF8" s="980"/>
      <c r="CG8" s="1001"/>
      <c r="CH8" s="976"/>
      <c r="CI8" s="977"/>
      <c r="CJ8" s="977"/>
      <c r="CK8" s="977"/>
      <c r="CL8" s="978"/>
      <c r="CM8" s="976"/>
      <c r="CN8" s="977"/>
      <c r="CO8" s="977"/>
      <c r="CP8" s="977"/>
      <c r="CQ8" s="978"/>
      <c r="CR8" s="976"/>
      <c r="CS8" s="977"/>
      <c r="CT8" s="977"/>
      <c r="CU8" s="977"/>
      <c r="CV8" s="978"/>
      <c r="CW8" s="976"/>
      <c r="CX8" s="977"/>
      <c r="CY8" s="977"/>
      <c r="CZ8" s="977"/>
      <c r="DA8" s="978"/>
      <c r="DB8" s="976"/>
      <c r="DC8" s="977"/>
      <c r="DD8" s="977"/>
      <c r="DE8" s="977"/>
      <c r="DF8" s="978"/>
      <c r="DG8" s="976"/>
      <c r="DH8" s="977"/>
      <c r="DI8" s="977"/>
      <c r="DJ8" s="977"/>
      <c r="DK8" s="978"/>
      <c r="DL8" s="976"/>
      <c r="DM8" s="977"/>
      <c r="DN8" s="977"/>
      <c r="DO8" s="977"/>
      <c r="DP8" s="978"/>
      <c r="DQ8" s="976"/>
      <c r="DR8" s="977"/>
      <c r="DS8" s="977"/>
      <c r="DT8" s="977"/>
      <c r="DU8" s="978"/>
      <c r="DV8" s="979"/>
      <c r="DW8" s="980"/>
      <c r="DX8" s="980"/>
      <c r="DY8" s="980"/>
      <c r="DZ8" s="981"/>
      <c r="EA8" s="217"/>
    </row>
    <row r="9" spans="1:131" s="218" customFormat="1" ht="26.25" customHeight="1" x14ac:dyDescent="0.15">
      <c r="A9" s="221">
        <v>3</v>
      </c>
      <c r="B9" s="1017"/>
      <c r="C9" s="1018"/>
      <c r="D9" s="1018"/>
      <c r="E9" s="1018"/>
      <c r="F9" s="1018"/>
      <c r="G9" s="1018"/>
      <c r="H9" s="1018"/>
      <c r="I9" s="1018"/>
      <c r="J9" s="1018"/>
      <c r="K9" s="1018"/>
      <c r="L9" s="1018"/>
      <c r="M9" s="1018"/>
      <c r="N9" s="1018"/>
      <c r="O9" s="1018"/>
      <c r="P9" s="1019"/>
      <c r="Q9" s="1025"/>
      <c r="R9" s="1026"/>
      <c r="S9" s="1026"/>
      <c r="T9" s="1026"/>
      <c r="U9" s="1026"/>
      <c r="V9" s="1026"/>
      <c r="W9" s="1026"/>
      <c r="X9" s="1026"/>
      <c r="Y9" s="1026"/>
      <c r="Z9" s="1026"/>
      <c r="AA9" s="1026"/>
      <c r="AB9" s="1026"/>
      <c r="AC9" s="1026"/>
      <c r="AD9" s="1026"/>
      <c r="AE9" s="1027"/>
      <c r="AF9" s="1022"/>
      <c r="AG9" s="1023"/>
      <c r="AH9" s="1023"/>
      <c r="AI9" s="1023"/>
      <c r="AJ9" s="1024"/>
      <c r="AK9" s="1067"/>
      <c r="AL9" s="1068"/>
      <c r="AM9" s="1068"/>
      <c r="AN9" s="1068"/>
      <c r="AO9" s="1068"/>
      <c r="AP9" s="1068"/>
      <c r="AQ9" s="1068"/>
      <c r="AR9" s="1068"/>
      <c r="AS9" s="1068"/>
      <c r="AT9" s="1068"/>
      <c r="AU9" s="1069"/>
      <c r="AV9" s="1069"/>
      <c r="AW9" s="1069"/>
      <c r="AX9" s="1069"/>
      <c r="AY9" s="1070"/>
      <c r="AZ9" s="214"/>
      <c r="BA9" s="214"/>
      <c r="BB9" s="214"/>
      <c r="BC9" s="214"/>
      <c r="BD9" s="214"/>
      <c r="BE9" s="215"/>
      <c r="BF9" s="215"/>
      <c r="BG9" s="215"/>
      <c r="BH9" s="215"/>
      <c r="BI9" s="215"/>
      <c r="BJ9" s="215"/>
      <c r="BK9" s="215"/>
      <c r="BL9" s="215"/>
      <c r="BM9" s="215"/>
      <c r="BN9" s="215"/>
      <c r="BO9" s="215"/>
      <c r="BP9" s="215"/>
      <c r="BQ9" s="221">
        <v>3</v>
      </c>
      <c r="BR9" s="222"/>
      <c r="BS9" s="979"/>
      <c r="BT9" s="980"/>
      <c r="BU9" s="980"/>
      <c r="BV9" s="980"/>
      <c r="BW9" s="980"/>
      <c r="BX9" s="980"/>
      <c r="BY9" s="980"/>
      <c r="BZ9" s="980"/>
      <c r="CA9" s="980"/>
      <c r="CB9" s="980"/>
      <c r="CC9" s="980"/>
      <c r="CD9" s="980"/>
      <c r="CE9" s="980"/>
      <c r="CF9" s="980"/>
      <c r="CG9" s="1001"/>
      <c r="CH9" s="976"/>
      <c r="CI9" s="977"/>
      <c r="CJ9" s="977"/>
      <c r="CK9" s="977"/>
      <c r="CL9" s="978"/>
      <c r="CM9" s="976"/>
      <c r="CN9" s="977"/>
      <c r="CO9" s="977"/>
      <c r="CP9" s="977"/>
      <c r="CQ9" s="978"/>
      <c r="CR9" s="976"/>
      <c r="CS9" s="977"/>
      <c r="CT9" s="977"/>
      <c r="CU9" s="977"/>
      <c r="CV9" s="978"/>
      <c r="CW9" s="976"/>
      <c r="CX9" s="977"/>
      <c r="CY9" s="977"/>
      <c r="CZ9" s="977"/>
      <c r="DA9" s="978"/>
      <c r="DB9" s="976"/>
      <c r="DC9" s="977"/>
      <c r="DD9" s="977"/>
      <c r="DE9" s="977"/>
      <c r="DF9" s="978"/>
      <c r="DG9" s="976"/>
      <c r="DH9" s="977"/>
      <c r="DI9" s="977"/>
      <c r="DJ9" s="977"/>
      <c r="DK9" s="978"/>
      <c r="DL9" s="976"/>
      <c r="DM9" s="977"/>
      <c r="DN9" s="977"/>
      <c r="DO9" s="977"/>
      <c r="DP9" s="978"/>
      <c r="DQ9" s="976"/>
      <c r="DR9" s="977"/>
      <c r="DS9" s="977"/>
      <c r="DT9" s="977"/>
      <c r="DU9" s="978"/>
      <c r="DV9" s="979"/>
      <c r="DW9" s="980"/>
      <c r="DX9" s="980"/>
      <c r="DY9" s="980"/>
      <c r="DZ9" s="981"/>
      <c r="EA9" s="217"/>
    </row>
    <row r="10" spans="1:131" s="218" customFormat="1" ht="26.25" customHeight="1" x14ac:dyDescent="0.15">
      <c r="A10" s="221">
        <v>4</v>
      </c>
      <c r="B10" s="1017"/>
      <c r="C10" s="1018"/>
      <c r="D10" s="1018"/>
      <c r="E10" s="1018"/>
      <c r="F10" s="1018"/>
      <c r="G10" s="1018"/>
      <c r="H10" s="1018"/>
      <c r="I10" s="1018"/>
      <c r="J10" s="1018"/>
      <c r="K10" s="1018"/>
      <c r="L10" s="1018"/>
      <c r="M10" s="1018"/>
      <c r="N10" s="1018"/>
      <c r="O10" s="1018"/>
      <c r="P10" s="1019"/>
      <c r="Q10" s="1025"/>
      <c r="R10" s="1026"/>
      <c r="S10" s="1026"/>
      <c r="T10" s="1026"/>
      <c r="U10" s="1026"/>
      <c r="V10" s="1026"/>
      <c r="W10" s="1026"/>
      <c r="X10" s="1026"/>
      <c r="Y10" s="1026"/>
      <c r="Z10" s="1026"/>
      <c r="AA10" s="1026"/>
      <c r="AB10" s="1026"/>
      <c r="AC10" s="1026"/>
      <c r="AD10" s="1026"/>
      <c r="AE10" s="1027"/>
      <c r="AF10" s="1022"/>
      <c r="AG10" s="1023"/>
      <c r="AH10" s="1023"/>
      <c r="AI10" s="1023"/>
      <c r="AJ10" s="1024"/>
      <c r="AK10" s="1067"/>
      <c r="AL10" s="1068"/>
      <c r="AM10" s="1068"/>
      <c r="AN10" s="1068"/>
      <c r="AO10" s="1068"/>
      <c r="AP10" s="1068"/>
      <c r="AQ10" s="1068"/>
      <c r="AR10" s="1068"/>
      <c r="AS10" s="1068"/>
      <c r="AT10" s="1068"/>
      <c r="AU10" s="1069"/>
      <c r="AV10" s="1069"/>
      <c r="AW10" s="1069"/>
      <c r="AX10" s="1069"/>
      <c r="AY10" s="1070"/>
      <c r="AZ10" s="214"/>
      <c r="BA10" s="214"/>
      <c r="BB10" s="214"/>
      <c r="BC10" s="214"/>
      <c r="BD10" s="214"/>
      <c r="BE10" s="215"/>
      <c r="BF10" s="215"/>
      <c r="BG10" s="215"/>
      <c r="BH10" s="215"/>
      <c r="BI10" s="215"/>
      <c r="BJ10" s="215"/>
      <c r="BK10" s="215"/>
      <c r="BL10" s="215"/>
      <c r="BM10" s="215"/>
      <c r="BN10" s="215"/>
      <c r="BO10" s="215"/>
      <c r="BP10" s="215"/>
      <c r="BQ10" s="221">
        <v>4</v>
      </c>
      <c r="BR10" s="222"/>
      <c r="BS10" s="979"/>
      <c r="BT10" s="980"/>
      <c r="BU10" s="980"/>
      <c r="BV10" s="980"/>
      <c r="BW10" s="980"/>
      <c r="BX10" s="980"/>
      <c r="BY10" s="980"/>
      <c r="BZ10" s="980"/>
      <c r="CA10" s="980"/>
      <c r="CB10" s="980"/>
      <c r="CC10" s="980"/>
      <c r="CD10" s="980"/>
      <c r="CE10" s="980"/>
      <c r="CF10" s="980"/>
      <c r="CG10" s="1001"/>
      <c r="CH10" s="976"/>
      <c r="CI10" s="977"/>
      <c r="CJ10" s="977"/>
      <c r="CK10" s="977"/>
      <c r="CL10" s="978"/>
      <c r="CM10" s="976"/>
      <c r="CN10" s="977"/>
      <c r="CO10" s="977"/>
      <c r="CP10" s="977"/>
      <c r="CQ10" s="978"/>
      <c r="CR10" s="976"/>
      <c r="CS10" s="977"/>
      <c r="CT10" s="977"/>
      <c r="CU10" s="977"/>
      <c r="CV10" s="978"/>
      <c r="CW10" s="976"/>
      <c r="CX10" s="977"/>
      <c r="CY10" s="977"/>
      <c r="CZ10" s="977"/>
      <c r="DA10" s="978"/>
      <c r="DB10" s="976"/>
      <c r="DC10" s="977"/>
      <c r="DD10" s="977"/>
      <c r="DE10" s="977"/>
      <c r="DF10" s="978"/>
      <c r="DG10" s="976"/>
      <c r="DH10" s="977"/>
      <c r="DI10" s="977"/>
      <c r="DJ10" s="977"/>
      <c r="DK10" s="978"/>
      <c r="DL10" s="976"/>
      <c r="DM10" s="977"/>
      <c r="DN10" s="977"/>
      <c r="DO10" s="977"/>
      <c r="DP10" s="978"/>
      <c r="DQ10" s="976"/>
      <c r="DR10" s="977"/>
      <c r="DS10" s="977"/>
      <c r="DT10" s="977"/>
      <c r="DU10" s="978"/>
      <c r="DV10" s="979"/>
      <c r="DW10" s="980"/>
      <c r="DX10" s="980"/>
      <c r="DY10" s="980"/>
      <c r="DZ10" s="981"/>
      <c r="EA10" s="217"/>
    </row>
    <row r="11" spans="1:131" s="218" customFormat="1" ht="26.25" customHeight="1" x14ac:dyDescent="0.15">
      <c r="A11" s="221">
        <v>5</v>
      </c>
      <c r="B11" s="1017"/>
      <c r="C11" s="1018"/>
      <c r="D11" s="1018"/>
      <c r="E11" s="1018"/>
      <c r="F11" s="1018"/>
      <c r="G11" s="1018"/>
      <c r="H11" s="1018"/>
      <c r="I11" s="1018"/>
      <c r="J11" s="1018"/>
      <c r="K11" s="1018"/>
      <c r="L11" s="1018"/>
      <c r="M11" s="1018"/>
      <c r="N11" s="1018"/>
      <c r="O11" s="1018"/>
      <c r="P11" s="1019"/>
      <c r="Q11" s="1025"/>
      <c r="R11" s="1026"/>
      <c r="S11" s="1026"/>
      <c r="T11" s="1026"/>
      <c r="U11" s="1026"/>
      <c r="V11" s="1026"/>
      <c r="W11" s="1026"/>
      <c r="X11" s="1026"/>
      <c r="Y11" s="1026"/>
      <c r="Z11" s="1026"/>
      <c r="AA11" s="1026"/>
      <c r="AB11" s="1026"/>
      <c r="AC11" s="1026"/>
      <c r="AD11" s="1026"/>
      <c r="AE11" s="1027"/>
      <c r="AF11" s="1022"/>
      <c r="AG11" s="1023"/>
      <c r="AH11" s="1023"/>
      <c r="AI11" s="1023"/>
      <c r="AJ11" s="1024"/>
      <c r="AK11" s="1067"/>
      <c r="AL11" s="1068"/>
      <c r="AM11" s="1068"/>
      <c r="AN11" s="1068"/>
      <c r="AO11" s="1068"/>
      <c r="AP11" s="1068"/>
      <c r="AQ11" s="1068"/>
      <c r="AR11" s="1068"/>
      <c r="AS11" s="1068"/>
      <c r="AT11" s="1068"/>
      <c r="AU11" s="1069"/>
      <c r="AV11" s="1069"/>
      <c r="AW11" s="1069"/>
      <c r="AX11" s="1069"/>
      <c r="AY11" s="1070"/>
      <c r="AZ11" s="214"/>
      <c r="BA11" s="214"/>
      <c r="BB11" s="214"/>
      <c r="BC11" s="214"/>
      <c r="BD11" s="214"/>
      <c r="BE11" s="215"/>
      <c r="BF11" s="215"/>
      <c r="BG11" s="215"/>
      <c r="BH11" s="215"/>
      <c r="BI11" s="215"/>
      <c r="BJ11" s="215"/>
      <c r="BK11" s="215"/>
      <c r="BL11" s="215"/>
      <c r="BM11" s="215"/>
      <c r="BN11" s="215"/>
      <c r="BO11" s="215"/>
      <c r="BP11" s="215"/>
      <c r="BQ11" s="221">
        <v>5</v>
      </c>
      <c r="BR11" s="222"/>
      <c r="BS11" s="979"/>
      <c r="BT11" s="980"/>
      <c r="BU11" s="980"/>
      <c r="BV11" s="980"/>
      <c r="BW11" s="980"/>
      <c r="BX11" s="980"/>
      <c r="BY11" s="980"/>
      <c r="BZ11" s="980"/>
      <c r="CA11" s="980"/>
      <c r="CB11" s="980"/>
      <c r="CC11" s="980"/>
      <c r="CD11" s="980"/>
      <c r="CE11" s="980"/>
      <c r="CF11" s="980"/>
      <c r="CG11" s="1001"/>
      <c r="CH11" s="976"/>
      <c r="CI11" s="977"/>
      <c r="CJ11" s="977"/>
      <c r="CK11" s="977"/>
      <c r="CL11" s="978"/>
      <c r="CM11" s="976"/>
      <c r="CN11" s="977"/>
      <c r="CO11" s="977"/>
      <c r="CP11" s="977"/>
      <c r="CQ11" s="978"/>
      <c r="CR11" s="976"/>
      <c r="CS11" s="977"/>
      <c r="CT11" s="977"/>
      <c r="CU11" s="977"/>
      <c r="CV11" s="978"/>
      <c r="CW11" s="976"/>
      <c r="CX11" s="977"/>
      <c r="CY11" s="977"/>
      <c r="CZ11" s="977"/>
      <c r="DA11" s="978"/>
      <c r="DB11" s="976"/>
      <c r="DC11" s="977"/>
      <c r="DD11" s="977"/>
      <c r="DE11" s="977"/>
      <c r="DF11" s="978"/>
      <c r="DG11" s="976"/>
      <c r="DH11" s="977"/>
      <c r="DI11" s="977"/>
      <c r="DJ11" s="977"/>
      <c r="DK11" s="978"/>
      <c r="DL11" s="976"/>
      <c r="DM11" s="977"/>
      <c r="DN11" s="977"/>
      <c r="DO11" s="977"/>
      <c r="DP11" s="978"/>
      <c r="DQ11" s="976"/>
      <c r="DR11" s="977"/>
      <c r="DS11" s="977"/>
      <c r="DT11" s="977"/>
      <c r="DU11" s="978"/>
      <c r="DV11" s="979"/>
      <c r="DW11" s="980"/>
      <c r="DX11" s="980"/>
      <c r="DY11" s="980"/>
      <c r="DZ11" s="981"/>
      <c r="EA11" s="217"/>
    </row>
    <row r="12" spans="1:131" s="218" customFormat="1" ht="26.25" customHeight="1" x14ac:dyDescent="0.15">
      <c r="A12" s="221">
        <v>6</v>
      </c>
      <c r="B12" s="1017"/>
      <c r="C12" s="1018"/>
      <c r="D12" s="1018"/>
      <c r="E12" s="1018"/>
      <c r="F12" s="1018"/>
      <c r="G12" s="1018"/>
      <c r="H12" s="1018"/>
      <c r="I12" s="1018"/>
      <c r="J12" s="1018"/>
      <c r="K12" s="1018"/>
      <c r="L12" s="1018"/>
      <c r="M12" s="1018"/>
      <c r="N12" s="1018"/>
      <c r="O12" s="1018"/>
      <c r="P12" s="1019"/>
      <c r="Q12" s="1025"/>
      <c r="R12" s="1026"/>
      <c r="S12" s="1026"/>
      <c r="T12" s="1026"/>
      <c r="U12" s="1026"/>
      <c r="V12" s="1026"/>
      <c r="W12" s="1026"/>
      <c r="X12" s="1026"/>
      <c r="Y12" s="1026"/>
      <c r="Z12" s="1026"/>
      <c r="AA12" s="1026"/>
      <c r="AB12" s="1026"/>
      <c r="AC12" s="1026"/>
      <c r="AD12" s="1026"/>
      <c r="AE12" s="1027"/>
      <c r="AF12" s="1022"/>
      <c r="AG12" s="1023"/>
      <c r="AH12" s="1023"/>
      <c r="AI12" s="1023"/>
      <c r="AJ12" s="1024"/>
      <c r="AK12" s="1067"/>
      <c r="AL12" s="1068"/>
      <c r="AM12" s="1068"/>
      <c r="AN12" s="1068"/>
      <c r="AO12" s="1068"/>
      <c r="AP12" s="1068"/>
      <c r="AQ12" s="1068"/>
      <c r="AR12" s="1068"/>
      <c r="AS12" s="1068"/>
      <c r="AT12" s="1068"/>
      <c r="AU12" s="1069"/>
      <c r="AV12" s="1069"/>
      <c r="AW12" s="1069"/>
      <c r="AX12" s="1069"/>
      <c r="AY12" s="1070"/>
      <c r="AZ12" s="214"/>
      <c r="BA12" s="214"/>
      <c r="BB12" s="214"/>
      <c r="BC12" s="214"/>
      <c r="BD12" s="214"/>
      <c r="BE12" s="215"/>
      <c r="BF12" s="215"/>
      <c r="BG12" s="215"/>
      <c r="BH12" s="215"/>
      <c r="BI12" s="215"/>
      <c r="BJ12" s="215"/>
      <c r="BK12" s="215"/>
      <c r="BL12" s="215"/>
      <c r="BM12" s="215"/>
      <c r="BN12" s="215"/>
      <c r="BO12" s="215"/>
      <c r="BP12" s="215"/>
      <c r="BQ12" s="221">
        <v>6</v>
      </c>
      <c r="BR12" s="222"/>
      <c r="BS12" s="979"/>
      <c r="BT12" s="980"/>
      <c r="BU12" s="980"/>
      <c r="BV12" s="980"/>
      <c r="BW12" s="980"/>
      <c r="BX12" s="980"/>
      <c r="BY12" s="980"/>
      <c r="BZ12" s="980"/>
      <c r="CA12" s="980"/>
      <c r="CB12" s="980"/>
      <c r="CC12" s="980"/>
      <c r="CD12" s="980"/>
      <c r="CE12" s="980"/>
      <c r="CF12" s="980"/>
      <c r="CG12" s="1001"/>
      <c r="CH12" s="976"/>
      <c r="CI12" s="977"/>
      <c r="CJ12" s="977"/>
      <c r="CK12" s="977"/>
      <c r="CL12" s="978"/>
      <c r="CM12" s="976"/>
      <c r="CN12" s="977"/>
      <c r="CO12" s="977"/>
      <c r="CP12" s="977"/>
      <c r="CQ12" s="978"/>
      <c r="CR12" s="976"/>
      <c r="CS12" s="977"/>
      <c r="CT12" s="977"/>
      <c r="CU12" s="977"/>
      <c r="CV12" s="978"/>
      <c r="CW12" s="976"/>
      <c r="CX12" s="977"/>
      <c r="CY12" s="977"/>
      <c r="CZ12" s="977"/>
      <c r="DA12" s="978"/>
      <c r="DB12" s="976"/>
      <c r="DC12" s="977"/>
      <c r="DD12" s="977"/>
      <c r="DE12" s="977"/>
      <c r="DF12" s="978"/>
      <c r="DG12" s="976"/>
      <c r="DH12" s="977"/>
      <c r="DI12" s="977"/>
      <c r="DJ12" s="977"/>
      <c r="DK12" s="978"/>
      <c r="DL12" s="976"/>
      <c r="DM12" s="977"/>
      <c r="DN12" s="977"/>
      <c r="DO12" s="977"/>
      <c r="DP12" s="978"/>
      <c r="DQ12" s="976"/>
      <c r="DR12" s="977"/>
      <c r="DS12" s="977"/>
      <c r="DT12" s="977"/>
      <c r="DU12" s="978"/>
      <c r="DV12" s="979"/>
      <c r="DW12" s="980"/>
      <c r="DX12" s="980"/>
      <c r="DY12" s="980"/>
      <c r="DZ12" s="981"/>
      <c r="EA12" s="217"/>
    </row>
    <row r="13" spans="1:131" s="218" customFormat="1" ht="26.25" customHeight="1" x14ac:dyDescent="0.15">
      <c r="A13" s="221">
        <v>7</v>
      </c>
      <c r="B13" s="1017"/>
      <c r="C13" s="1018"/>
      <c r="D13" s="1018"/>
      <c r="E13" s="1018"/>
      <c r="F13" s="1018"/>
      <c r="G13" s="1018"/>
      <c r="H13" s="1018"/>
      <c r="I13" s="1018"/>
      <c r="J13" s="1018"/>
      <c r="K13" s="1018"/>
      <c r="L13" s="1018"/>
      <c r="M13" s="1018"/>
      <c r="N13" s="1018"/>
      <c r="O13" s="1018"/>
      <c r="P13" s="1019"/>
      <c r="Q13" s="1025"/>
      <c r="R13" s="1026"/>
      <c r="S13" s="1026"/>
      <c r="T13" s="1026"/>
      <c r="U13" s="1026"/>
      <c r="V13" s="1026"/>
      <c r="W13" s="1026"/>
      <c r="X13" s="1026"/>
      <c r="Y13" s="1026"/>
      <c r="Z13" s="1026"/>
      <c r="AA13" s="1026"/>
      <c r="AB13" s="1026"/>
      <c r="AC13" s="1026"/>
      <c r="AD13" s="1026"/>
      <c r="AE13" s="1027"/>
      <c r="AF13" s="1022"/>
      <c r="AG13" s="1023"/>
      <c r="AH13" s="1023"/>
      <c r="AI13" s="1023"/>
      <c r="AJ13" s="1024"/>
      <c r="AK13" s="1067"/>
      <c r="AL13" s="1068"/>
      <c r="AM13" s="1068"/>
      <c r="AN13" s="1068"/>
      <c r="AO13" s="1068"/>
      <c r="AP13" s="1068"/>
      <c r="AQ13" s="1068"/>
      <c r="AR13" s="1068"/>
      <c r="AS13" s="1068"/>
      <c r="AT13" s="1068"/>
      <c r="AU13" s="1069"/>
      <c r="AV13" s="1069"/>
      <c r="AW13" s="1069"/>
      <c r="AX13" s="1069"/>
      <c r="AY13" s="1070"/>
      <c r="AZ13" s="214"/>
      <c r="BA13" s="214"/>
      <c r="BB13" s="214"/>
      <c r="BC13" s="214"/>
      <c r="BD13" s="214"/>
      <c r="BE13" s="215"/>
      <c r="BF13" s="215"/>
      <c r="BG13" s="215"/>
      <c r="BH13" s="215"/>
      <c r="BI13" s="215"/>
      <c r="BJ13" s="215"/>
      <c r="BK13" s="215"/>
      <c r="BL13" s="215"/>
      <c r="BM13" s="215"/>
      <c r="BN13" s="215"/>
      <c r="BO13" s="215"/>
      <c r="BP13" s="215"/>
      <c r="BQ13" s="221">
        <v>7</v>
      </c>
      <c r="BR13" s="222"/>
      <c r="BS13" s="979"/>
      <c r="BT13" s="980"/>
      <c r="BU13" s="980"/>
      <c r="BV13" s="980"/>
      <c r="BW13" s="980"/>
      <c r="BX13" s="980"/>
      <c r="BY13" s="980"/>
      <c r="BZ13" s="980"/>
      <c r="CA13" s="980"/>
      <c r="CB13" s="980"/>
      <c r="CC13" s="980"/>
      <c r="CD13" s="980"/>
      <c r="CE13" s="980"/>
      <c r="CF13" s="980"/>
      <c r="CG13" s="1001"/>
      <c r="CH13" s="976"/>
      <c r="CI13" s="977"/>
      <c r="CJ13" s="977"/>
      <c r="CK13" s="977"/>
      <c r="CL13" s="978"/>
      <c r="CM13" s="976"/>
      <c r="CN13" s="977"/>
      <c r="CO13" s="977"/>
      <c r="CP13" s="977"/>
      <c r="CQ13" s="978"/>
      <c r="CR13" s="976"/>
      <c r="CS13" s="977"/>
      <c r="CT13" s="977"/>
      <c r="CU13" s="977"/>
      <c r="CV13" s="978"/>
      <c r="CW13" s="976"/>
      <c r="CX13" s="977"/>
      <c r="CY13" s="977"/>
      <c r="CZ13" s="977"/>
      <c r="DA13" s="978"/>
      <c r="DB13" s="976"/>
      <c r="DC13" s="977"/>
      <c r="DD13" s="977"/>
      <c r="DE13" s="977"/>
      <c r="DF13" s="978"/>
      <c r="DG13" s="976"/>
      <c r="DH13" s="977"/>
      <c r="DI13" s="977"/>
      <c r="DJ13" s="977"/>
      <c r="DK13" s="978"/>
      <c r="DL13" s="976"/>
      <c r="DM13" s="977"/>
      <c r="DN13" s="977"/>
      <c r="DO13" s="977"/>
      <c r="DP13" s="978"/>
      <c r="DQ13" s="976"/>
      <c r="DR13" s="977"/>
      <c r="DS13" s="977"/>
      <c r="DT13" s="977"/>
      <c r="DU13" s="978"/>
      <c r="DV13" s="979"/>
      <c r="DW13" s="980"/>
      <c r="DX13" s="980"/>
      <c r="DY13" s="980"/>
      <c r="DZ13" s="981"/>
      <c r="EA13" s="217"/>
    </row>
    <row r="14" spans="1:131" s="218" customFormat="1" ht="26.25" customHeight="1" x14ac:dyDescent="0.15">
      <c r="A14" s="221">
        <v>8</v>
      </c>
      <c r="B14" s="1017"/>
      <c r="C14" s="1018"/>
      <c r="D14" s="1018"/>
      <c r="E14" s="1018"/>
      <c r="F14" s="1018"/>
      <c r="G14" s="1018"/>
      <c r="H14" s="1018"/>
      <c r="I14" s="1018"/>
      <c r="J14" s="1018"/>
      <c r="K14" s="1018"/>
      <c r="L14" s="1018"/>
      <c r="M14" s="1018"/>
      <c r="N14" s="1018"/>
      <c r="O14" s="1018"/>
      <c r="P14" s="1019"/>
      <c r="Q14" s="1025"/>
      <c r="R14" s="1026"/>
      <c r="S14" s="1026"/>
      <c r="T14" s="1026"/>
      <c r="U14" s="1026"/>
      <c r="V14" s="1026"/>
      <c r="W14" s="1026"/>
      <c r="X14" s="1026"/>
      <c r="Y14" s="1026"/>
      <c r="Z14" s="1026"/>
      <c r="AA14" s="1026"/>
      <c r="AB14" s="1026"/>
      <c r="AC14" s="1026"/>
      <c r="AD14" s="1026"/>
      <c r="AE14" s="1027"/>
      <c r="AF14" s="1022"/>
      <c r="AG14" s="1023"/>
      <c r="AH14" s="1023"/>
      <c r="AI14" s="1023"/>
      <c r="AJ14" s="1024"/>
      <c r="AK14" s="1067"/>
      <c r="AL14" s="1068"/>
      <c r="AM14" s="1068"/>
      <c r="AN14" s="1068"/>
      <c r="AO14" s="1068"/>
      <c r="AP14" s="1068"/>
      <c r="AQ14" s="1068"/>
      <c r="AR14" s="1068"/>
      <c r="AS14" s="1068"/>
      <c r="AT14" s="1068"/>
      <c r="AU14" s="1069"/>
      <c r="AV14" s="1069"/>
      <c r="AW14" s="1069"/>
      <c r="AX14" s="1069"/>
      <c r="AY14" s="1070"/>
      <c r="AZ14" s="214"/>
      <c r="BA14" s="214"/>
      <c r="BB14" s="214"/>
      <c r="BC14" s="214"/>
      <c r="BD14" s="214"/>
      <c r="BE14" s="215"/>
      <c r="BF14" s="215"/>
      <c r="BG14" s="215"/>
      <c r="BH14" s="215"/>
      <c r="BI14" s="215"/>
      <c r="BJ14" s="215"/>
      <c r="BK14" s="215"/>
      <c r="BL14" s="215"/>
      <c r="BM14" s="215"/>
      <c r="BN14" s="215"/>
      <c r="BO14" s="215"/>
      <c r="BP14" s="215"/>
      <c r="BQ14" s="221">
        <v>8</v>
      </c>
      <c r="BR14" s="222"/>
      <c r="BS14" s="979"/>
      <c r="BT14" s="980"/>
      <c r="BU14" s="980"/>
      <c r="BV14" s="980"/>
      <c r="BW14" s="980"/>
      <c r="BX14" s="980"/>
      <c r="BY14" s="980"/>
      <c r="BZ14" s="980"/>
      <c r="CA14" s="980"/>
      <c r="CB14" s="980"/>
      <c r="CC14" s="980"/>
      <c r="CD14" s="980"/>
      <c r="CE14" s="980"/>
      <c r="CF14" s="980"/>
      <c r="CG14" s="1001"/>
      <c r="CH14" s="976"/>
      <c r="CI14" s="977"/>
      <c r="CJ14" s="977"/>
      <c r="CK14" s="977"/>
      <c r="CL14" s="978"/>
      <c r="CM14" s="976"/>
      <c r="CN14" s="977"/>
      <c r="CO14" s="977"/>
      <c r="CP14" s="977"/>
      <c r="CQ14" s="978"/>
      <c r="CR14" s="976"/>
      <c r="CS14" s="977"/>
      <c r="CT14" s="977"/>
      <c r="CU14" s="977"/>
      <c r="CV14" s="978"/>
      <c r="CW14" s="976"/>
      <c r="CX14" s="977"/>
      <c r="CY14" s="977"/>
      <c r="CZ14" s="977"/>
      <c r="DA14" s="978"/>
      <c r="DB14" s="976"/>
      <c r="DC14" s="977"/>
      <c r="DD14" s="977"/>
      <c r="DE14" s="977"/>
      <c r="DF14" s="978"/>
      <c r="DG14" s="976"/>
      <c r="DH14" s="977"/>
      <c r="DI14" s="977"/>
      <c r="DJ14" s="977"/>
      <c r="DK14" s="978"/>
      <c r="DL14" s="976"/>
      <c r="DM14" s="977"/>
      <c r="DN14" s="977"/>
      <c r="DO14" s="977"/>
      <c r="DP14" s="978"/>
      <c r="DQ14" s="976"/>
      <c r="DR14" s="977"/>
      <c r="DS14" s="977"/>
      <c r="DT14" s="977"/>
      <c r="DU14" s="978"/>
      <c r="DV14" s="979"/>
      <c r="DW14" s="980"/>
      <c r="DX14" s="980"/>
      <c r="DY14" s="980"/>
      <c r="DZ14" s="981"/>
      <c r="EA14" s="217"/>
    </row>
    <row r="15" spans="1:131" s="218" customFormat="1" ht="26.25" customHeight="1" x14ac:dyDescent="0.15">
      <c r="A15" s="221">
        <v>9</v>
      </c>
      <c r="B15" s="1017"/>
      <c r="C15" s="1018"/>
      <c r="D15" s="1018"/>
      <c r="E15" s="1018"/>
      <c r="F15" s="1018"/>
      <c r="G15" s="1018"/>
      <c r="H15" s="1018"/>
      <c r="I15" s="1018"/>
      <c r="J15" s="1018"/>
      <c r="K15" s="1018"/>
      <c r="L15" s="1018"/>
      <c r="M15" s="1018"/>
      <c r="N15" s="1018"/>
      <c r="O15" s="1018"/>
      <c r="P15" s="1019"/>
      <c r="Q15" s="1025"/>
      <c r="R15" s="1026"/>
      <c r="S15" s="1026"/>
      <c r="T15" s="1026"/>
      <c r="U15" s="1026"/>
      <c r="V15" s="1026"/>
      <c r="W15" s="1026"/>
      <c r="X15" s="1026"/>
      <c r="Y15" s="1026"/>
      <c r="Z15" s="1026"/>
      <c r="AA15" s="1026"/>
      <c r="AB15" s="1026"/>
      <c r="AC15" s="1026"/>
      <c r="AD15" s="1026"/>
      <c r="AE15" s="1027"/>
      <c r="AF15" s="1022"/>
      <c r="AG15" s="1023"/>
      <c r="AH15" s="1023"/>
      <c r="AI15" s="1023"/>
      <c r="AJ15" s="1024"/>
      <c r="AK15" s="1067"/>
      <c r="AL15" s="1068"/>
      <c r="AM15" s="1068"/>
      <c r="AN15" s="1068"/>
      <c r="AO15" s="1068"/>
      <c r="AP15" s="1068"/>
      <c r="AQ15" s="1068"/>
      <c r="AR15" s="1068"/>
      <c r="AS15" s="1068"/>
      <c r="AT15" s="1068"/>
      <c r="AU15" s="1069"/>
      <c r="AV15" s="1069"/>
      <c r="AW15" s="1069"/>
      <c r="AX15" s="1069"/>
      <c r="AY15" s="1070"/>
      <c r="AZ15" s="214"/>
      <c r="BA15" s="214"/>
      <c r="BB15" s="214"/>
      <c r="BC15" s="214"/>
      <c r="BD15" s="214"/>
      <c r="BE15" s="215"/>
      <c r="BF15" s="215"/>
      <c r="BG15" s="215"/>
      <c r="BH15" s="215"/>
      <c r="BI15" s="215"/>
      <c r="BJ15" s="215"/>
      <c r="BK15" s="215"/>
      <c r="BL15" s="215"/>
      <c r="BM15" s="215"/>
      <c r="BN15" s="215"/>
      <c r="BO15" s="215"/>
      <c r="BP15" s="215"/>
      <c r="BQ15" s="221">
        <v>9</v>
      </c>
      <c r="BR15" s="222"/>
      <c r="BS15" s="979"/>
      <c r="BT15" s="980"/>
      <c r="BU15" s="980"/>
      <c r="BV15" s="980"/>
      <c r="BW15" s="980"/>
      <c r="BX15" s="980"/>
      <c r="BY15" s="980"/>
      <c r="BZ15" s="980"/>
      <c r="CA15" s="980"/>
      <c r="CB15" s="980"/>
      <c r="CC15" s="980"/>
      <c r="CD15" s="980"/>
      <c r="CE15" s="980"/>
      <c r="CF15" s="980"/>
      <c r="CG15" s="1001"/>
      <c r="CH15" s="976"/>
      <c r="CI15" s="977"/>
      <c r="CJ15" s="977"/>
      <c r="CK15" s="977"/>
      <c r="CL15" s="978"/>
      <c r="CM15" s="976"/>
      <c r="CN15" s="977"/>
      <c r="CO15" s="977"/>
      <c r="CP15" s="977"/>
      <c r="CQ15" s="978"/>
      <c r="CR15" s="976"/>
      <c r="CS15" s="977"/>
      <c r="CT15" s="977"/>
      <c r="CU15" s="977"/>
      <c r="CV15" s="978"/>
      <c r="CW15" s="976"/>
      <c r="CX15" s="977"/>
      <c r="CY15" s="977"/>
      <c r="CZ15" s="977"/>
      <c r="DA15" s="978"/>
      <c r="DB15" s="976"/>
      <c r="DC15" s="977"/>
      <c r="DD15" s="977"/>
      <c r="DE15" s="977"/>
      <c r="DF15" s="978"/>
      <c r="DG15" s="976"/>
      <c r="DH15" s="977"/>
      <c r="DI15" s="977"/>
      <c r="DJ15" s="977"/>
      <c r="DK15" s="978"/>
      <c r="DL15" s="976"/>
      <c r="DM15" s="977"/>
      <c r="DN15" s="977"/>
      <c r="DO15" s="977"/>
      <c r="DP15" s="978"/>
      <c r="DQ15" s="976"/>
      <c r="DR15" s="977"/>
      <c r="DS15" s="977"/>
      <c r="DT15" s="977"/>
      <c r="DU15" s="978"/>
      <c r="DV15" s="979"/>
      <c r="DW15" s="980"/>
      <c r="DX15" s="980"/>
      <c r="DY15" s="980"/>
      <c r="DZ15" s="981"/>
      <c r="EA15" s="217"/>
    </row>
    <row r="16" spans="1:131" s="218" customFormat="1" ht="26.25" customHeight="1" x14ac:dyDescent="0.15">
      <c r="A16" s="221">
        <v>10</v>
      </c>
      <c r="B16" s="1017"/>
      <c r="C16" s="1018"/>
      <c r="D16" s="1018"/>
      <c r="E16" s="1018"/>
      <c r="F16" s="1018"/>
      <c r="G16" s="1018"/>
      <c r="H16" s="1018"/>
      <c r="I16" s="1018"/>
      <c r="J16" s="1018"/>
      <c r="K16" s="1018"/>
      <c r="L16" s="1018"/>
      <c r="M16" s="1018"/>
      <c r="N16" s="1018"/>
      <c r="O16" s="1018"/>
      <c r="P16" s="1019"/>
      <c r="Q16" s="1025"/>
      <c r="R16" s="1026"/>
      <c r="S16" s="1026"/>
      <c r="T16" s="1026"/>
      <c r="U16" s="1026"/>
      <c r="V16" s="1026"/>
      <c r="W16" s="1026"/>
      <c r="X16" s="1026"/>
      <c r="Y16" s="1026"/>
      <c r="Z16" s="1026"/>
      <c r="AA16" s="1026"/>
      <c r="AB16" s="1026"/>
      <c r="AC16" s="1026"/>
      <c r="AD16" s="1026"/>
      <c r="AE16" s="1027"/>
      <c r="AF16" s="1022"/>
      <c r="AG16" s="1023"/>
      <c r="AH16" s="1023"/>
      <c r="AI16" s="1023"/>
      <c r="AJ16" s="1024"/>
      <c r="AK16" s="1067"/>
      <c r="AL16" s="1068"/>
      <c r="AM16" s="1068"/>
      <c r="AN16" s="1068"/>
      <c r="AO16" s="1068"/>
      <c r="AP16" s="1068"/>
      <c r="AQ16" s="1068"/>
      <c r="AR16" s="1068"/>
      <c r="AS16" s="1068"/>
      <c r="AT16" s="1068"/>
      <c r="AU16" s="1069"/>
      <c r="AV16" s="1069"/>
      <c r="AW16" s="1069"/>
      <c r="AX16" s="1069"/>
      <c r="AY16" s="1070"/>
      <c r="AZ16" s="214"/>
      <c r="BA16" s="214"/>
      <c r="BB16" s="214"/>
      <c r="BC16" s="214"/>
      <c r="BD16" s="214"/>
      <c r="BE16" s="215"/>
      <c r="BF16" s="215"/>
      <c r="BG16" s="215"/>
      <c r="BH16" s="215"/>
      <c r="BI16" s="215"/>
      <c r="BJ16" s="215"/>
      <c r="BK16" s="215"/>
      <c r="BL16" s="215"/>
      <c r="BM16" s="215"/>
      <c r="BN16" s="215"/>
      <c r="BO16" s="215"/>
      <c r="BP16" s="215"/>
      <c r="BQ16" s="221">
        <v>10</v>
      </c>
      <c r="BR16" s="222"/>
      <c r="BS16" s="979"/>
      <c r="BT16" s="980"/>
      <c r="BU16" s="980"/>
      <c r="BV16" s="980"/>
      <c r="BW16" s="980"/>
      <c r="BX16" s="980"/>
      <c r="BY16" s="980"/>
      <c r="BZ16" s="980"/>
      <c r="CA16" s="980"/>
      <c r="CB16" s="980"/>
      <c r="CC16" s="980"/>
      <c r="CD16" s="980"/>
      <c r="CE16" s="980"/>
      <c r="CF16" s="980"/>
      <c r="CG16" s="1001"/>
      <c r="CH16" s="976"/>
      <c r="CI16" s="977"/>
      <c r="CJ16" s="977"/>
      <c r="CK16" s="977"/>
      <c r="CL16" s="978"/>
      <c r="CM16" s="976"/>
      <c r="CN16" s="977"/>
      <c r="CO16" s="977"/>
      <c r="CP16" s="977"/>
      <c r="CQ16" s="978"/>
      <c r="CR16" s="976"/>
      <c r="CS16" s="977"/>
      <c r="CT16" s="977"/>
      <c r="CU16" s="977"/>
      <c r="CV16" s="978"/>
      <c r="CW16" s="976"/>
      <c r="CX16" s="977"/>
      <c r="CY16" s="977"/>
      <c r="CZ16" s="977"/>
      <c r="DA16" s="978"/>
      <c r="DB16" s="976"/>
      <c r="DC16" s="977"/>
      <c r="DD16" s="977"/>
      <c r="DE16" s="977"/>
      <c r="DF16" s="978"/>
      <c r="DG16" s="976"/>
      <c r="DH16" s="977"/>
      <c r="DI16" s="977"/>
      <c r="DJ16" s="977"/>
      <c r="DK16" s="978"/>
      <c r="DL16" s="976"/>
      <c r="DM16" s="977"/>
      <c r="DN16" s="977"/>
      <c r="DO16" s="977"/>
      <c r="DP16" s="978"/>
      <c r="DQ16" s="976"/>
      <c r="DR16" s="977"/>
      <c r="DS16" s="977"/>
      <c r="DT16" s="977"/>
      <c r="DU16" s="978"/>
      <c r="DV16" s="979"/>
      <c r="DW16" s="980"/>
      <c r="DX16" s="980"/>
      <c r="DY16" s="980"/>
      <c r="DZ16" s="981"/>
      <c r="EA16" s="217"/>
    </row>
    <row r="17" spans="1:131" s="218" customFormat="1" ht="26.25" customHeight="1" x14ac:dyDescent="0.15">
      <c r="A17" s="221">
        <v>11</v>
      </c>
      <c r="B17" s="1017"/>
      <c r="C17" s="1018"/>
      <c r="D17" s="1018"/>
      <c r="E17" s="1018"/>
      <c r="F17" s="1018"/>
      <c r="G17" s="1018"/>
      <c r="H17" s="1018"/>
      <c r="I17" s="1018"/>
      <c r="J17" s="1018"/>
      <c r="K17" s="1018"/>
      <c r="L17" s="1018"/>
      <c r="M17" s="1018"/>
      <c r="N17" s="1018"/>
      <c r="O17" s="1018"/>
      <c r="P17" s="1019"/>
      <c r="Q17" s="1025"/>
      <c r="R17" s="1026"/>
      <c r="S17" s="1026"/>
      <c r="T17" s="1026"/>
      <c r="U17" s="1026"/>
      <c r="V17" s="1026"/>
      <c r="W17" s="1026"/>
      <c r="X17" s="1026"/>
      <c r="Y17" s="1026"/>
      <c r="Z17" s="1026"/>
      <c r="AA17" s="1026"/>
      <c r="AB17" s="1026"/>
      <c r="AC17" s="1026"/>
      <c r="AD17" s="1026"/>
      <c r="AE17" s="1027"/>
      <c r="AF17" s="1022"/>
      <c r="AG17" s="1023"/>
      <c r="AH17" s="1023"/>
      <c r="AI17" s="1023"/>
      <c r="AJ17" s="1024"/>
      <c r="AK17" s="1067"/>
      <c r="AL17" s="1068"/>
      <c r="AM17" s="1068"/>
      <c r="AN17" s="1068"/>
      <c r="AO17" s="1068"/>
      <c r="AP17" s="1068"/>
      <c r="AQ17" s="1068"/>
      <c r="AR17" s="1068"/>
      <c r="AS17" s="1068"/>
      <c r="AT17" s="1068"/>
      <c r="AU17" s="1069"/>
      <c r="AV17" s="1069"/>
      <c r="AW17" s="1069"/>
      <c r="AX17" s="1069"/>
      <c r="AY17" s="1070"/>
      <c r="AZ17" s="214"/>
      <c r="BA17" s="214"/>
      <c r="BB17" s="214"/>
      <c r="BC17" s="214"/>
      <c r="BD17" s="214"/>
      <c r="BE17" s="215"/>
      <c r="BF17" s="215"/>
      <c r="BG17" s="215"/>
      <c r="BH17" s="215"/>
      <c r="BI17" s="215"/>
      <c r="BJ17" s="215"/>
      <c r="BK17" s="215"/>
      <c r="BL17" s="215"/>
      <c r="BM17" s="215"/>
      <c r="BN17" s="215"/>
      <c r="BO17" s="215"/>
      <c r="BP17" s="215"/>
      <c r="BQ17" s="221">
        <v>11</v>
      </c>
      <c r="BR17" s="222"/>
      <c r="BS17" s="979"/>
      <c r="BT17" s="980"/>
      <c r="BU17" s="980"/>
      <c r="BV17" s="980"/>
      <c r="BW17" s="980"/>
      <c r="BX17" s="980"/>
      <c r="BY17" s="980"/>
      <c r="BZ17" s="980"/>
      <c r="CA17" s="980"/>
      <c r="CB17" s="980"/>
      <c r="CC17" s="980"/>
      <c r="CD17" s="980"/>
      <c r="CE17" s="980"/>
      <c r="CF17" s="980"/>
      <c r="CG17" s="1001"/>
      <c r="CH17" s="976"/>
      <c r="CI17" s="977"/>
      <c r="CJ17" s="977"/>
      <c r="CK17" s="977"/>
      <c r="CL17" s="978"/>
      <c r="CM17" s="976"/>
      <c r="CN17" s="977"/>
      <c r="CO17" s="977"/>
      <c r="CP17" s="977"/>
      <c r="CQ17" s="978"/>
      <c r="CR17" s="976"/>
      <c r="CS17" s="977"/>
      <c r="CT17" s="977"/>
      <c r="CU17" s="977"/>
      <c r="CV17" s="978"/>
      <c r="CW17" s="976"/>
      <c r="CX17" s="977"/>
      <c r="CY17" s="977"/>
      <c r="CZ17" s="977"/>
      <c r="DA17" s="978"/>
      <c r="DB17" s="976"/>
      <c r="DC17" s="977"/>
      <c r="DD17" s="977"/>
      <c r="DE17" s="977"/>
      <c r="DF17" s="978"/>
      <c r="DG17" s="976"/>
      <c r="DH17" s="977"/>
      <c r="DI17" s="977"/>
      <c r="DJ17" s="977"/>
      <c r="DK17" s="978"/>
      <c r="DL17" s="976"/>
      <c r="DM17" s="977"/>
      <c r="DN17" s="977"/>
      <c r="DO17" s="977"/>
      <c r="DP17" s="978"/>
      <c r="DQ17" s="976"/>
      <c r="DR17" s="977"/>
      <c r="DS17" s="977"/>
      <c r="DT17" s="977"/>
      <c r="DU17" s="978"/>
      <c r="DV17" s="979"/>
      <c r="DW17" s="980"/>
      <c r="DX17" s="980"/>
      <c r="DY17" s="980"/>
      <c r="DZ17" s="981"/>
      <c r="EA17" s="217"/>
    </row>
    <row r="18" spans="1:131" s="218" customFormat="1" ht="26.25" customHeight="1" x14ac:dyDescent="0.15">
      <c r="A18" s="221">
        <v>12</v>
      </c>
      <c r="B18" s="1017"/>
      <c r="C18" s="1018"/>
      <c r="D18" s="1018"/>
      <c r="E18" s="1018"/>
      <c r="F18" s="1018"/>
      <c r="G18" s="1018"/>
      <c r="H18" s="1018"/>
      <c r="I18" s="1018"/>
      <c r="J18" s="1018"/>
      <c r="K18" s="1018"/>
      <c r="L18" s="1018"/>
      <c r="M18" s="1018"/>
      <c r="N18" s="1018"/>
      <c r="O18" s="1018"/>
      <c r="P18" s="1019"/>
      <c r="Q18" s="1025"/>
      <c r="R18" s="1026"/>
      <c r="S18" s="1026"/>
      <c r="T18" s="1026"/>
      <c r="U18" s="1026"/>
      <c r="V18" s="1026"/>
      <c r="W18" s="1026"/>
      <c r="X18" s="1026"/>
      <c r="Y18" s="1026"/>
      <c r="Z18" s="1026"/>
      <c r="AA18" s="1026"/>
      <c r="AB18" s="1026"/>
      <c r="AC18" s="1026"/>
      <c r="AD18" s="1026"/>
      <c r="AE18" s="1027"/>
      <c r="AF18" s="1022"/>
      <c r="AG18" s="1023"/>
      <c r="AH18" s="1023"/>
      <c r="AI18" s="1023"/>
      <c r="AJ18" s="1024"/>
      <c r="AK18" s="1067"/>
      <c r="AL18" s="1068"/>
      <c r="AM18" s="1068"/>
      <c r="AN18" s="1068"/>
      <c r="AO18" s="1068"/>
      <c r="AP18" s="1068"/>
      <c r="AQ18" s="1068"/>
      <c r="AR18" s="1068"/>
      <c r="AS18" s="1068"/>
      <c r="AT18" s="1068"/>
      <c r="AU18" s="1069"/>
      <c r="AV18" s="1069"/>
      <c r="AW18" s="1069"/>
      <c r="AX18" s="1069"/>
      <c r="AY18" s="1070"/>
      <c r="AZ18" s="214"/>
      <c r="BA18" s="214"/>
      <c r="BB18" s="214"/>
      <c r="BC18" s="214"/>
      <c r="BD18" s="214"/>
      <c r="BE18" s="215"/>
      <c r="BF18" s="215"/>
      <c r="BG18" s="215"/>
      <c r="BH18" s="215"/>
      <c r="BI18" s="215"/>
      <c r="BJ18" s="215"/>
      <c r="BK18" s="215"/>
      <c r="BL18" s="215"/>
      <c r="BM18" s="215"/>
      <c r="BN18" s="215"/>
      <c r="BO18" s="215"/>
      <c r="BP18" s="215"/>
      <c r="BQ18" s="221">
        <v>12</v>
      </c>
      <c r="BR18" s="222"/>
      <c r="BS18" s="979"/>
      <c r="BT18" s="980"/>
      <c r="BU18" s="980"/>
      <c r="BV18" s="980"/>
      <c r="BW18" s="980"/>
      <c r="BX18" s="980"/>
      <c r="BY18" s="980"/>
      <c r="BZ18" s="980"/>
      <c r="CA18" s="980"/>
      <c r="CB18" s="980"/>
      <c r="CC18" s="980"/>
      <c r="CD18" s="980"/>
      <c r="CE18" s="980"/>
      <c r="CF18" s="980"/>
      <c r="CG18" s="1001"/>
      <c r="CH18" s="976"/>
      <c r="CI18" s="977"/>
      <c r="CJ18" s="977"/>
      <c r="CK18" s="977"/>
      <c r="CL18" s="978"/>
      <c r="CM18" s="976"/>
      <c r="CN18" s="977"/>
      <c r="CO18" s="977"/>
      <c r="CP18" s="977"/>
      <c r="CQ18" s="978"/>
      <c r="CR18" s="976"/>
      <c r="CS18" s="977"/>
      <c r="CT18" s="977"/>
      <c r="CU18" s="977"/>
      <c r="CV18" s="978"/>
      <c r="CW18" s="976"/>
      <c r="CX18" s="977"/>
      <c r="CY18" s="977"/>
      <c r="CZ18" s="977"/>
      <c r="DA18" s="978"/>
      <c r="DB18" s="976"/>
      <c r="DC18" s="977"/>
      <c r="DD18" s="977"/>
      <c r="DE18" s="977"/>
      <c r="DF18" s="978"/>
      <c r="DG18" s="976"/>
      <c r="DH18" s="977"/>
      <c r="DI18" s="977"/>
      <c r="DJ18" s="977"/>
      <c r="DK18" s="978"/>
      <c r="DL18" s="976"/>
      <c r="DM18" s="977"/>
      <c r="DN18" s="977"/>
      <c r="DO18" s="977"/>
      <c r="DP18" s="978"/>
      <c r="DQ18" s="976"/>
      <c r="DR18" s="977"/>
      <c r="DS18" s="977"/>
      <c r="DT18" s="977"/>
      <c r="DU18" s="978"/>
      <c r="DV18" s="979"/>
      <c r="DW18" s="980"/>
      <c r="DX18" s="980"/>
      <c r="DY18" s="980"/>
      <c r="DZ18" s="981"/>
      <c r="EA18" s="217"/>
    </row>
    <row r="19" spans="1:131" s="218" customFormat="1" ht="26.25" customHeight="1" x14ac:dyDescent="0.15">
      <c r="A19" s="221">
        <v>13</v>
      </c>
      <c r="B19" s="1017"/>
      <c r="C19" s="1018"/>
      <c r="D19" s="1018"/>
      <c r="E19" s="1018"/>
      <c r="F19" s="1018"/>
      <c r="G19" s="1018"/>
      <c r="H19" s="1018"/>
      <c r="I19" s="1018"/>
      <c r="J19" s="1018"/>
      <c r="K19" s="1018"/>
      <c r="L19" s="1018"/>
      <c r="M19" s="1018"/>
      <c r="N19" s="1018"/>
      <c r="O19" s="1018"/>
      <c r="P19" s="1019"/>
      <c r="Q19" s="1025"/>
      <c r="R19" s="1026"/>
      <c r="S19" s="1026"/>
      <c r="T19" s="1026"/>
      <c r="U19" s="1026"/>
      <c r="V19" s="1026"/>
      <c r="W19" s="1026"/>
      <c r="X19" s="1026"/>
      <c r="Y19" s="1026"/>
      <c r="Z19" s="1026"/>
      <c r="AA19" s="1026"/>
      <c r="AB19" s="1026"/>
      <c r="AC19" s="1026"/>
      <c r="AD19" s="1026"/>
      <c r="AE19" s="1027"/>
      <c r="AF19" s="1022"/>
      <c r="AG19" s="1023"/>
      <c r="AH19" s="1023"/>
      <c r="AI19" s="1023"/>
      <c r="AJ19" s="1024"/>
      <c r="AK19" s="1067"/>
      <c r="AL19" s="1068"/>
      <c r="AM19" s="1068"/>
      <c r="AN19" s="1068"/>
      <c r="AO19" s="1068"/>
      <c r="AP19" s="1068"/>
      <c r="AQ19" s="1068"/>
      <c r="AR19" s="1068"/>
      <c r="AS19" s="1068"/>
      <c r="AT19" s="1068"/>
      <c r="AU19" s="1069"/>
      <c r="AV19" s="1069"/>
      <c r="AW19" s="1069"/>
      <c r="AX19" s="1069"/>
      <c r="AY19" s="1070"/>
      <c r="AZ19" s="214"/>
      <c r="BA19" s="214"/>
      <c r="BB19" s="214"/>
      <c r="BC19" s="214"/>
      <c r="BD19" s="214"/>
      <c r="BE19" s="215"/>
      <c r="BF19" s="215"/>
      <c r="BG19" s="215"/>
      <c r="BH19" s="215"/>
      <c r="BI19" s="215"/>
      <c r="BJ19" s="215"/>
      <c r="BK19" s="215"/>
      <c r="BL19" s="215"/>
      <c r="BM19" s="215"/>
      <c r="BN19" s="215"/>
      <c r="BO19" s="215"/>
      <c r="BP19" s="215"/>
      <c r="BQ19" s="221">
        <v>13</v>
      </c>
      <c r="BR19" s="222"/>
      <c r="BS19" s="979"/>
      <c r="BT19" s="980"/>
      <c r="BU19" s="980"/>
      <c r="BV19" s="980"/>
      <c r="BW19" s="980"/>
      <c r="BX19" s="980"/>
      <c r="BY19" s="980"/>
      <c r="BZ19" s="980"/>
      <c r="CA19" s="980"/>
      <c r="CB19" s="980"/>
      <c r="CC19" s="980"/>
      <c r="CD19" s="980"/>
      <c r="CE19" s="980"/>
      <c r="CF19" s="980"/>
      <c r="CG19" s="1001"/>
      <c r="CH19" s="976"/>
      <c r="CI19" s="977"/>
      <c r="CJ19" s="977"/>
      <c r="CK19" s="977"/>
      <c r="CL19" s="978"/>
      <c r="CM19" s="976"/>
      <c r="CN19" s="977"/>
      <c r="CO19" s="977"/>
      <c r="CP19" s="977"/>
      <c r="CQ19" s="978"/>
      <c r="CR19" s="976"/>
      <c r="CS19" s="977"/>
      <c r="CT19" s="977"/>
      <c r="CU19" s="977"/>
      <c r="CV19" s="978"/>
      <c r="CW19" s="976"/>
      <c r="CX19" s="977"/>
      <c r="CY19" s="977"/>
      <c r="CZ19" s="977"/>
      <c r="DA19" s="978"/>
      <c r="DB19" s="976"/>
      <c r="DC19" s="977"/>
      <c r="DD19" s="977"/>
      <c r="DE19" s="977"/>
      <c r="DF19" s="978"/>
      <c r="DG19" s="976"/>
      <c r="DH19" s="977"/>
      <c r="DI19" s="977"/>
      <c r="DJ19" s="977"/>
      <c r="DK19" s="978"/>
      <c r="DL19" s="976"/>
      <c r="DM19" s="977"/>
      <c r="DN19" s="977"/>
      <c r="DO19" s="977"/>
      <c r="DP19" s="978"/>
      <c r="DQ19" s="976"/>
      <c r="DR19" s="977"/>
      <c r="DS19" s="977"/>
      <c r="DT19" s="977"/>
      <c r="DU19" s="978"/>
      <c r="DV19" s="979"/>
      <c r="DW19" s="980"/>
      <c r="DX19" s="980"/>
      <c r="DY19" s="980"/>
      <c r="DZ19" s="981"/>
      <c r="EA19" s="217"/>
    </row>
    <row r="20" spans="1:131" s="218" customFormat="1" ht="26.25" customHeight="1" x14ac:dyDescent="0.15">
      <c r="A20" s="221">
        <v>14</v>
      </c>
      <c r="B20" s="1017"/>
      <c r="C20" s="1018"/>
      <c r="D20" s="1018"/>
      <c r="E20" s="1018"/>
      <c r="F20" s="1018"/>
      <c r="G20" s="1018"/>
      <c r="H20" s="1018"/>
      <c r="I20" s="1018"/>
      <c r="J20" s="1018"/>
      <c r="K20" s="1018"/>
      <c r="L20" s="1018"/>
      <c r="M20" s="1018"/>
      <c r="N20" s="1018"/>
      <c r="O20" s="1018"/>
      <c r="P20" s="1019"/>
      <c r="Q20" s="1025"/>
      <c r="R20" s="1026"/>
      <c r="S20" s="1026"/>
      <c r="T20" s="1026"/>
      <c r="U20" s="1026"/>
      <c r="V20" s="1026"/>
      <c r="W20" s="1026"/>
      <c r="X20" s="1026"/>
      <c r="Y20" s="1026"/>
      <c r="Z20" s="1026"/>
      <c r="AA20" s="1026"/>
      <c r="AB20" s="1026"/>
      <c r="AC20" s="1026"/>
      <c r="AD20" s="1026"/>
      <c r="AE20" s="1027"/>
      <c r="AF20" s="1022"/>
      <c r="AG20" s="1023"/>
      <c r="AH20" s="1023"/>
      <c r="AI20" s="1023"/>
      <c r="AJ20" s="1024"/>
      <c r="AK20" s="1067"/>
      <c r="AL20" s="1068"/>
      <c r="AM20" s="1068"/>
      <c r="AN20" s="1068"/>
      <c r="AO20" s="1068"/>
      <c r="AP20" s="1068"/>
      <c r="AQ20" s="1068"/>
      <c r="AR20" s="1068"/>
      <c r="AS20" s="1068"/>
      <c r="AT20" s="1068"/>
      <c r="AU20" s="1069"/>
      <c r="AV20" s="1069"/>
      <c r="AW20" s="1069"/>
      <c r="AX20" s="1069"/>
      <c r="AY20" s="1070"/>
      <c r="AZ20" s="214"/>
      <c r="BA20" s="214"/>
      <c r="BB20" s="214"/>
      <c r="BC20" s="214"/>
      <c r="BD20" s="214"/>
      <c r="BE20" s="215"/>
      <c r="BF20" s="215"/>
      <c r="BG20" s="215"/>
      <c r="BH20" s="215"/>
      <c r="BI20" s="215"/>
      <c r="BJ20" s="215"/>
      <c r="BK20" s="215"/>
      <c r="BL20" s="215"/>
      <c r="BM20" s="215"/>
      <c r="BN20" s="215"/>
      <c r="BO20" s="215"/>
      <c r="BP20" s="215"/>
      <c r="BQ20" s="221">
        <v>14</v>
      </c>
      <c r="BR20" s="222"/>
      <c r="BS20" s="979"/>
      <c r="BT20" s="980"/>
      <c r="BU20" s="980"/>
      <c r="BV20" s="980"/>
      <c r="BW20" s="980"/>
      <c r="BX20" s="980"/>
      <c r="BY20" s="980"/>
      <c r="BZ20" s="980"/>
      <c r="CA20" s="980"/>
      <c r="CB20" s="980"/>
      <c r="CC20" s="980"/>
      <c r="CD20" s="980"/>
      <c r="CE20" s="980"/>
      <c r="CF20" s="980"/>
      <c r="CG20" s="1001"/>
      <c r="CH20" s="976"/>
      <c r="CI20" s="977"/>
      <c r="CJ20" s="977"/>
      <c r="CK20" s="977"/>
      <c r="CL20" s="978"/>
      <c r="CM20" s="976"/>
      <c r="CN20" s="977"/>
      <c r="CO20" s="977"/>
      <c r="CP20" s="977"/>
      <c r="CQ20" s="978"/>
      <c r="CR20" s="976"/>
      <c r="CS20" s="977"/>
      <c r="CT20" s="977"/>
      <c r="CU20" s="977"/>
      <c r="CV20" s="978"/>
      <c r="CW20" s="976"/>
      <c r="CX20" s="977"/>
      <c r="CY20" s="977"/>
      <c r="CZ20" s="977"/>
      <c r="DA20" s="978"/>
      <c r="DB20" s="976"/>
      <c r="DC20" s="977"/>
      <c r="DD20" s="977"/>
      <c r="DE20" s="977"/>
      <c r="DF20" s="978"/>
      <c r="DG20" s="976"/>
      <c r="DH20" s="977"/>
      <c r="DI20" s="977"/>
      <c r="DJ20" s="977"/>
      <c r="DK20" s="978"/>
      <c r="DL20" s="976"/>
      <c r="DM20" s="977"/>
      <c r="DN20" s="977"/>
      <c r="DO20" s="977"/>
      <c r="DP20" s="978"/>
      <c r="DQ20" s="976"/>
      <c r="DR20" s="977"/>
      <c r="DS20" s="977"/>
      <c r="DT20" s="977"/>
      <c r="DU20" s="978"/>
      <c r="DV20" s="979"/>
      <c r="DW20" s="980"/>
      <c r="DX20" s="980"/>
      <c r="DY20" s="980"/>
      <c r="DZ20" s="981"/>
      <c r="EA20" s="217"/>
    </row>
    <row r="21" spans="1:131" s="218" customFormat="1" ht="26.25" customHeight="1" thickBot="1" x14ac:dyDescent="0.2">
      <c r="A21" s="221">
        <v>15</v>
      </c>
      <c r="B21" s="1017"/>
      <c r="C21" s="1018"/>
      <c r="D21" s="1018"/>
      <c r="E21" s="1018"/>
      <c r="F21" s="1018"/>
      <c r="G21" s="1018"/>
      <c r="H21" s="1018"/>
      <c r="I21" s="1018"/>
      <c r="J21" s="1018"/>
      <c r="K21" s="1018"/>
      <c r="L21" s="1018"/>
      <c r="M21" s="1018"/>
      <c r="N21" s="1018"/>
      <c r="O21" s="1018"/>
      <c r="P21" s="1019"/>
      <c r="Q21" s="1025"/>
      <c r="R21" s="1026"/>
      <c r="S21" s="1026"/>
      <c r="T21" s="1026"/>
      <c r="U21" s="1026"/>
      <c r="V21" s="1026"/>
      <c r="W21" s="1026"/>
      <c r="X21" s="1026"/>
      <c r="Y21" s="1026"/>
      <c r="Z21" s="1026"/>
      <c r="AA21" s="1026"/>
      <c r="AB21" s="1026"/>
      <c r="AC21" s="1026"/>
      <c r="AD21" s="1026"/>
      <c r="AE21" s="1027"/>
      <c r="AF21" s="1022"/>
      <c r="AG21" s="1023"/>
      <c r="AH21" s="1023"/>
      <c r="AI21" s="1023"/>
      <c r="AJ21" s="1024"/>
      <c r="AK21" s="1067"/>
      <c r="AL21" s="1068"/>
      <c r="AM21" s="1068"/>
      <c r="AN21" s="1068"/>
      <c r="AO21" s="1068"/>
      <c r="AP21" s="1068"/>
      <c r="AQ21" s="1068"/>
      <c r="AR21" s="1068"/>
      <c r="AS21" s="1068"/>
      <c r="AT21" s="1068"/>
      <c r="AU21" s="1069"/>
      <c r="AV21" s="1069"/>
      <c r="AW21" s="1069"/>
      <c r="AX21" s="1069"/>
      <c r="AY21" s="1070"/>
      <c r="AZ21" s="214"/>
      <c r="BA21" s="214"/>
      <c r="BB21" s="214"/>
      <c r="BC21" s="214"/>
      <c r="BD21" s="214"/>
      <c r="BE21" s="215"/>
      <c r="BF21" s="215"/>
      <c r="BG21" s="215"/>
      <c r="BH21" s="215"/>
      <c r="BI21" s="215"/>
      <c r="BJ21" s="215"/>
      <c r="BK21" s="215"/>
      <c r="BL21" s="215"/>
      <c r="BM21" s="215"/>
      <c r="BN21" s="215"/>
      <c r="BO21" s="215"/>
      <c r="BP21" s="215"/>
      <c r="BQ21" s="221">
        <v>15</v>
      </c>
      <c r="BR21" s="222"/>
      <c r="BS21" s="979"/>
      <c r="BT21" s="980"/>
      <c r="BU21" s="980"/>
      <c r="BV21" s="980"/>
      <c r="BW21" s="980"/>
      <c r="BX21" s="980"/>
      <c r="BY21" s="980"/>
      <c r="BZ21" s="980"/>
      <c r="CA21" s="980"/>
      <c r="CB21" s="980"/>
      <c r="CC21" s="980"/>
      <c r="CD21" s="980"/>
      <c r="CE21" s="980"/>
      <c r="CF21" s="980"/>
      <c r="CG21" s="1001"/>
      <c r="CH21" s="976"/>
      <c r="CI21" s="977"/>
      <c r="CJ21" s="977"/>
      <c r="CK21" s="977"/>
      <c r="CL21" s="978"/>
      <c r="CM21" s="976"/>
      <c r="CN21" s="977"/>
      <c r="CO21" s="977"/>
      <c r="CP21" s="977"/>
      <c r="CQ21" s="978"/>
      <c r="CR21" s="976"/>
      <c r="CS21" s="977"/>
      <c r="CT21" s="977"/>
      <c r="CU21" s="977"/>
      <c r="CV21" s="978"/>
      <c r="CW21" s="976"/>
      <c r="CX21" s="977"/>
      <c r="CY21" s="977"/>
      <c r="CZ21" s="977"/>
      <c r="DA21" s="978"/>
      <c r="DB21" s="976"/>
      <c r="DC21" s="977"/>
      <c r="DD21" s="977"/>
      <c r="DE21" s="977"/>
      <c r="DF21" s="978"/>
      <c r="DG21" s="976"/>
      <c r="DH21" s="977"/>
      <c r="DI21" s="977"/>
      <c r="DJ21" s="977"/>
      <c r="DK21" s="978"/>
      <c r="DL21" s="976"/>
      <c r="DM21" s="977"/>
      <c r="DN21" s="977"/>
      <c r="DO21" s="977"/>
      <c r="DP21" s="978"/>
      <c r="DQ21" s="976"/>
      <c r="DR21" s="977"/>
      <c r="DS21" s="977"/>
      <c r="DT21" s="977"/>
      <c r="DU21" s="978"/>
      <c r="DV21" s="979"/>
      <c r="DW21" s="980"/>
      <c r="DX21" s="980"/>
      <c r="DY21" s="980"/>
      <c r="DZ21" s="981"/>
      <c r="EA21" s="217"/>
    </row>
    <row r="22" spans="1:131" s="218" customFormat="1" ht="26.25" customHeight="1" x14ac:dyDescent="0.15">
      <c r="A22" s="221">
        <v>16</v>
      </c>
      <c r="B22" s="1017"/>
      <c r="C22" s="1018"/>
      <c r="D22" s="1018"/>
      <c r="E22" s="1018"/>
      <c r="F22" s="1018"/>
      <c r="G22" s="1018"/>
      <c r="H22" s="1018"/>
      <c r="I22" s="1018"/>
      <c r="J22" s="1018"/>
      <c r="K22" s="1018"/>
      <c r="L22" s="1018"/>
      <c r="M22" s="1018"/>
      <c r="N22" s="1018"/>
      <c r="O22" s="1018"/>
      <c r="P22" s="1019"/>
      <c r="Q22" s="1060"/>
      <c r="R22" s="1061"/>
      <c r="S22" s="1061"/>
      <c r="T22" s="1061"/>
      <c r="U22" s="1061"/>
      <c r="V22" s="1061"/>
      <c r="W22" s="1061"/>
      <c r="X22" s="1061"/>
      <c r="Y22" s="1061"/>
      <c r="Z22" s="1061"/>
      <c r="AA22" s="1061"/>
      <c r="AB22" s="1061"/>
      <c r="AC22" s="1061"/>
      <c r="AD22" s="1061"/>
      <c r="AE22" s="1062"/>
      <c r="AF22" s="1022"/>
      <c r="AG22" s="1023"/>
      <c r="AH22" s="1023"/>
      <c r="AI22" s="1023"/>
      <c r="AJ22" s="1024"/>
      <c r="AK22" s="1063"/>
      <c r="AL22" s="1064"/>
      <c r="AM22" s="1064"/>
      <c r="AN22" s="1064"/>
      <c r="AO22" s="1064"/>
      <c r="AP22" s="1064"/>
      <c r="AQ22" s="1064"/>
      <c r="AR22" s="1064"/>
      <c r="AS22" s="1064"/>
      <c r="AT22" s="1064"/>
      <c r="AU22" s="1065"/>
      <c r="AV22" s="1065"/>
      <c r="AW22" s="1065"/>
      <c r="AX22" s="1065"/>
      <c r="AY22" s="1066"/>
      <c r="AZ22" s="1015" t="s">
        <v>376</v>
      </c>
      <c r="BA22" s="1015"/>
      <c r="BB22" s="1015"/>
      <c r="BC22" s="1015"/>
      <c r="BD22" s="1016"/>
      <c r="BE22" s="215"/>
      <c r="BF22" s="215"/>
      <c r="BG22" s="215"/>
      <c r="BH22" s="215"/>
      <c r="BI22" s="215"/>
      <c r="BJ22" s="215"/>
      <c r="BK22" s="215"/>
      <c r="BL22" s="215"/>
      <c r="BM22" s="215"/>
      <c r="BN22" s="215"/>
      <c r="BO22" s="215"/>
      <c r="BP22" s="215"/>
      <c r="BQ22" s="221">
        <v>16</v>
      </c>
      <c r="BR22" s="222"/>
      <c r="BS22" s="979"/>
      <c r="BT22" s="980"/>
      <c r="BU22" s="980"/>
      <c r="BV22" s="980"/>
      <c r="BW22" s="980"/>
      <c r="BX22" s="980"/>
      <c r="BY22" s="980"/>
      <c r="BZ22" s="980"/>
      <c r="CA22" s="980"/>
      <c r="CB22" s="980"/>
      <c r="CC22" s="980"/>
      <c r="CD22" s="980"/>
      <c r="CE22" s="980"/>
      <c r="CF22" s="980"/>
      <c r="CG22" s="1001"/>
      <c r="CH22" s="976"/>
      <c r="CI22" s="977"/>
      <c r="CJ22" s="977"/>
      <c r="CK22" s="977"/>
      <c r="CL22" s="978"/>
      <c r="CM22" s="976"/>
      <c r="CN22" s="977"/>
      <c r="CO22" s="977"/>
      <c r="CP22" s="977"/>
      <c r="CQ22" s="978"/>
      <c r="CR22" s="976"/>
      <c r="CS22" s="977"/>
      <c r="CT22" s="977"/>
      <c r="CU22" s="977"/>
      <c r="CV22" s="978"/>
      <c r="CW22" s="976"/>
      <c r="CX22" s="977"/>
      <c r="CY22" s="977"/>
      <c r="CZ22" s="977"/>
      <c r="DA22" s="978"/>
      <c r="DB22" s="976"/>
      <c r="DC22" s="977"/>
      <c r="DD22" s="977"/>
      <c r="DE22" s="977"/>
      <c r="DF22" s="978"/>
      <c r="DG22" s="976"/>
      <c r="DH22" s="977"/>
      <c r="DI22" s="977"/>
      <c r="DJ22" s="977"/>
      <c r="DK22" s="978"/>
      <c r="DL22" s="976"/>
      <c r="DM22" s="977"/>
      <c r="DN22" s="977"/>
      <c r="DO22" s="977"/>
      <c r="DP22" s="978"/>
      <c r="DQ22" s="976"/>
      <c r="DR22" s="977"/>
      <c r="DS22" s="977"/>
      <c r="DT22" s="977"/>
      <c r="DU22" s="978"/>
      <c r="DV22" s="979"/>
      <c r="DW22" s="980"/>
      <c r="DX22" s="980"/>
      <c r="DY22" s="980"/>
      <c r="DZ22" s="981"/>
      <c r="EA22" s="217"/>
    </row>
    <row r="23" spans="1:131" s="218" customFormat="1" ht="26.25" customHeight="1" thickBot="1" x14ac:dyDescent="0.2">
      <c r="A23" s="223" t="s">
        <v>377</v>
      </c>
      <c r="B23" s="924" t="s">
        <v>378</v>
      </c>
      <c r="C23" s="925"/>
      <c r="D23" s="925"/>
      <c r="E23" s="925"/>
      <c r="F23" s="925"/>
      <c r="G23" s="925"/>
      <c r="H23" s="925"/>
      <c r="I23" s="925"/>
      <c r="J23" s="925"/>
      <c r="K23" s="925"/>
      <c r="L23" s="925"/>
      <c r="M23" s="925"/>
      <c r="N23" s="925"/>
      <c r="O23" s="925"/>
      <c r="P23" s="935"/>
      <c r="Q23" s="1054">
        <f>6278+51</f>
        <v>6329</v>
      </c>
      <c r="R23" s="1048"/>
      <c r="S23" s="1048"/>
      <c r="T23" s="1048"/>
      <c r="U23" s="1048"/>
      <c r="V23" s="1048">
        <f>6154+49</f>
        <v>6203</v>
      </c>
      <c r="W23" s="1048"/>
      <c r="X23" s="1048"/>
      <c r="Y23" s="1048"/>
      <c r="Z23" s="1048"/>
      <c r="AA23" s="1048">
        <v>126</v>
      </c>
      <c r="AB23" s="1048"/>
      <c r="AC23" s="1048"/>
      <c r="AD23" s="1048"/>
      <c r="AE23" s="1055"/>
      <c r="AF23" s="1056">
        <v>126</v>
      </c>
      <c r="AG23" s="1048"/>
      <c r="AH23" s="1048"/>
      <c r="AI23" s="1048"/>
      <c r="AJ23" s="1057"/>
      <c r="AK23" s="1058"/>
      <c r="AL23" s="1059"/>
      <c r="AM23" s="1059"/>
      <c r="AN23" s="1059"/>
      <c r="AO23" s="1059"/>
      <c r="AP23" s="1048">
        <v>5747</v>
      </c>
      <c r="AQ23" s="1048"/>
      <c r="AR23" s="1048"/>
      <c r="AS23" s="1048"/>
      <c r="AT23" s="1048"/>
      <c r="AU23" s="1049"/>
      <c r="AV23" s="1049"/>
      <c r="AW23" s="1049"/>
      <c r="AX23" s="1049"/>
      <c r="AY23" s="1050"/>
      <c r="AZ23" s="1051" t="s">
        <v>552</v>
      </c>
      <c r="BA23" s="1052"/>
      <c r="BB23" s="1052"/>
      <c r="BC23" s="1052"/>
      <c r="BD23" s="1053"/>
      <c r="BE23" s="215"/>
      <c r="BF23" s="215"/>
      <c r="BG23" s="215"/>
      <c r="BH23" s="215"/>
      <c r="BI23" s="215"/>
      <c r="BJ23" s="215"/>
      <c r="BK23" s="215"/>
      <c r="BL23" s="215"/>
      <c r="BM23" s="215"/>
      <c r="BN23" s="215"/>
      <c r="BO23" s="215"/>
      <c r="BP23" s="215"/>
      <c r="BQ23" s="221">
        <v>17</v>
      </c>
      <c r="BR23" s="222"/>
      <c r="BS23" s="979"/>
      <c r="BT23" s="980"/>
      <c r="BU23" s="980"/>
      <c r="BV23" s="980"/>
      <c r="BW23" s="980"/>
      <c r="BX23" s="980"/>
      <c r="BY23" s="980"/>
      <c r="BZ23" s="980"/>
      <c r="CA23" s="980"/>
      <c r="CB23" s="980"/>
      <c r="CC23" s="980"/>
      <c r="CD23" s="980"/>
      <c r="CE23" s="980"/>
      <c r="CF23" s="980"/>
      <c r="CG23" s="1001"/>
      <c r="CH23" s="976"/>
      <c r="CI23" s="977"/>
      <c r="CJ23" s="977"/>
      <c r="CK23" s="977"/>
      <c r="CL23" s="978"/>
      <c r="CM23" s="976"/>
      <c r="CN23" s="977"/>
      <c r="CO23" s="977"/>
      <c r="CP23" s="977"/>
      <c r="CQ23" s="978"/>
      <c r="CR23" s="976"/>
      <c r="CS23" s="977"/>
      <c r="CT23" s="977"/>
      <c r="CU23" s="977"/>
      <c r="CV23" s="978"/>
      <c r="CW23" s="976"/>
      <c r="CX23" s="977"/>
      <c r="CY23" s="977"/>
      <c r="CZ23" s="977"/>
      <c r="DA23" s="978"/>
      <c r="DB23" s="976"/>
      <c r="DC23" s="977"/>
      <c r="DD23" s="977"/>
      <c r="DE23" s="977"/>
      <c r="DF23" s="978"/>
      <c r="DG23" s="976"/>
      <c r="DH23" s="977"/>
      <c r="DI23" s="977"/>
      <c r="DJ23" s="977"/>
      <c r="DK23" s="978"/>
      <c r="DL23" s="976"/>
      <c r="DM23" s="977"/>
      <c r="DN23" s="977"/>
      <c r="DO23" s="977"/>
      <c r="DP23" s="978"/>
      <c r="DQ23" s="976"/>
      <c r="DR23" s="977"/>
      <c r="DS23" s="977"/>
      <c r="DT23" s="977"/>
      <c r="DU23" s="978"/>
      <c r="DV23" s="979"/>
      <c r="DW23" s="980"/>
      <c r="DX23" s="980"/>
      <c r="DY23" s="980"/>
      <c r="DZ23" s="981"/>
      <c r="EA23" s="217"/>
    </row>
    <row r="24" spans="1:131" s="218" customFormat="1" ht="26.25" customHeight="1" x14ac:dyDescent="0.15">
      <c r="A24" s="1047" t="s">
        <v>379</v>
      </c>
      <c r="B24" s="1047"/>
      <c r="C24" s="1047"/>
      <c r="D24" s="1047"/>
      <c r="E24" s="1047"/>
      <c r="F24" s="1047"/>
      <c r="G24" s="1047"/>
      <c r="H24" s="1047"/>
      <c r="I24" s="1047"/>
      <c r="J24" s="1047"/>
      <c r="K24" s="1047"/>
      <c r="L24" s="1047"/>
      <c r="M24" s="1047"/>
      <c r="N24" s="1047"/>
      <c r="O24" s="1047"/>
      <c r="P24" s="1047"/>
      <c r="Q24" s="1047"/>
      <c r="R24" s="1047"/>
      <c r="S24" s="1047"/>
      <c r="T24" s="1047"/>
      <c r="U24" s="1047"/>
      <c r="V24" s="1047"/>
      <c r="W24" s="1047"/>
      <c r="X24" s="1047"/>
      <c r="Y24" s="1047"/>
      <c r="Z24" s="1047"/>
      <c r="AA24" s="1047"/>
      <c r="AB24" s="1047"/>
      <c r="AC24" s="1047"/>
      <c r="AD24" s="1047"/>
      <c r="AE24" s="1047"/>
      <c r="AF24" s="1047"/>
      <c r="AG24" s="1047"/>
      <c r="AH24" s="1047"/>
      <c r="AI24" s="1047"/>
      <c r="AJ24" s="1047"/>
      <c r="AK24" s="1047"/>
      <c r="AL24" s="1047"/>
      <c r="AM24" s="1047"/>
      <c r="AN24" s="1047"/>
      <c r="AO24" s="1047"/>
      <c r="AP24" s="1047"/>
      <c r="AQ24" s="1047"/>
      <c r="AR24" s="1047"/>
      <c r="AS24" s="1047"/>
      <c r="AT24" s="1047"/>
      <c r="AU24" s="1047"/>
      <c r="AV24" s="1047"/>
      <c r="AW24" s="1047"/>
      <c r="AX24" s="1047"/>
      <c r="AY24" s="1047"/>
      <c r="AZ24" s="214"/>
      <c r="BA24" s="214"/>
      <c r="BB24" s="214"/>
      <c r="BC24" s="214"/>
      <c r="BD24" s="214"/>
      <c r="BE24" s="215"/>
      <c r="BF24" s="215"/>
      <c r="BG24" s="215"/>
      <c r="BH24" s="215"/>
      <c r="BI24" s="215"/>
      <c r="BJ24" s="215"/>
      <c r="BK24" s="215"/>
      <c r="BL24" s="215"/>
      <c r="BM24" s="215"/>
      <c r="BN24" s="215"/>
      <c r="BO24" s="215"/>
      <c r="BP24" s="215"/>
      <c r="BQ24" s="221">
        <v>18</v>
      </c>
      <c r="BR24" s="222"/>
      <c r="BS24" s="979"/>
      <c r="BT24" s="980"/>
      <c r="BU24" s="980"/>
      <c r="BV24" s="980"/>
      <c r="BW24" s="980"/>
      <c r="BX24" s="980"/>
      <c r="BY24" s="980"/>
      <c r="BZ24" s="980"/>
      <c r="CA24" s="980"/>
      <c r="CB24" s="980"/>
      <c r="CC24" s="980"/>
      <c r="CD24" s="980"/>
      <c r="CE24" s="980"/>
      <c r="CF24" s="980"/>
      <c r="CG24" s="1001"/>
      <c r="CH24" s="976"/>
      <c r="CI24" s="977"/>
      <c r="CJ24" s="977"/>
      <c r="CK24" s="977"/>
      <c r="CL24" s="978"/>
      <c r="CM24" s="976"/>
      <c r="CN24" s="977"/>
      <c r="CO24" s="977"/>
      <c r="CP24" s="977"/>
      <c r="CQ24" s="978"/>
      <c r="CR24" s="976"/>
      <c r="CS24" s="977"/>
      <c r="CT24" s="977"/>
      <c r="CU24" s="977"/>
      <c r="CV24" s="978"/>
      <c r="CW24" s="976"/>
      <c r="CX24" s="977"/>
      <c r="CY24" s="977"/>
      <c r="CZ24" s="977"/>
      <c r="DA24" s="978"/>
      <c r="DB24" s="976"/>
      <c r="DC24" s="977"/>
      <c r="DD24" s="977"/>
      <c r="DE24" s="977"/>
      <c r="DF24" s="978"/>
      <c r="DG24" s="976"/>
      <c r="DH24" s="977"/>
      <c r="DI24" s="977"/>
      <c r="DJ24" s="977"/>
      <c r="DK24" s="978"/>
      <c r="DL24" s="976"/>
      <c r="DM24" s="977"/>
      <c r="DN24" s="977"/>
      <c r="DO24" s="977"/>
      <c r="DP24" s="978"/>
      <c r="DQ24" s="976"/>
      <c r="DR24" s="977"/>
      <c r="DS24" s="977"/>
      <c r="DT24" s="977"/>
      <c r="DU24" s="978"/>
      <c r="DV24" s="979"/>
      <c r="DW24" s="980"/>
      <c r="DX24" s="980"/>
      <c r="DY24" s="980"/>
      <c r="DZ24" s="981"/>
      <c r="EA24" s="217"/>
    </row>
    <row r="25" spans="1:131" ht="26.25" customHeight="1" thickBot="1" x14ac:dyDescent="0.2">
      <c r="A25" s="1046" t="s">
        <v>380</v>
      </c>
      <c r="B25" s="1046"/>
      <c r="C25" s="1046"/>
      <c r="D25" s="1046"/>
      <c r="E25" s="1046"/>
      <c r="F25" s="1046"/>
      <c r="G25" s="1046"/>
      <c r="H25" s="1046"/>
      <c r="I25" s="1046"/>
      <c r="J25" s="1046"/>
      <c r="K25" s="1046"/>
      <c r="L25" s="1046"/>
      <c r="M25" s="1046"/>
      <c r="N25" s="1046"/>
      <c r="O25" s="1046"/>
      <c r="P25" s="1046"/>
      <c r="Q25" s="1046"/>
      <c r="R25" s="1046"/>
      <c r="S25" s="1046"/>
      <c r="T25" s="1046"/>
      <c r="U25" s="1046"/>
      <c r="V25" s="1046"/>
      <c r="W25" s="1046"/>
      <c r="X25" s="1046"/>
      <c r="Y25" s="1046"/>
      <c r="Z25" s="1046"/>
      <c r="AA25" s="1046"/>
      <c r="AB25" s="1046"/>
      <c r="AC25" s="1046"/>
      <c r="AD25" s="1046"/>
      <c r="AE25" s="1046"/>
      <c r="AF25" s="1046"/>
      <c r="AG25" s="1046"/>
      <c r="AH25" s="1046"/>
      <c r="AI25" s="1046"/>
      <c r="AJ25" s="1046"/>
      <c r="AK25" s="1046"/>
      <c r="AL25" s="1046"/>
      <c r="AM25" s="1046"/>
      <c r="AN25" s="1046"/>
      <c r="AO25" s="1046"/>
      <c r="AP25" s="1046"/>
      <c r="AQ25" s="1046"/>
      <c r="AR25" s="1046"/>
      <c r="AS25" s="1046"/>
      <c r="AT25" s="1046"/>
      <c r="AU25" s="1046"/>
      <c r="AV25" s="1046"/>
      <c r="AW25" s="1046"/>
      <c r="AX25" s="1046"/>
      <c r="AY25" s="1046"/>
      <c r="AZ25" s="1046"/>
      <c r="BA25" s="1046"/>
      <c r="BB25" s="1046"/>
      <c r="BC25" s="1046"/>
      <c r="BD25" s="1046"/>
      <c r="BE25" s="1046"/>
      <c r="BF25" s="1046"/>
      <c r="BG25" s="1046"/>
      <c r="BH25" s="1046"/>
      <c r="BI25" s="1046"/>
      <c r="BJ25" s="214"/>
      <c r="BK25" s="214"/>
      <c r="BL25" s="214"/>
      <c r="BM25" s="214"/>
      <c r="BN25" s="214"/>
      <c r="BO25" s="224"/>
      <c r="BP25" s="224"/>
      <c r="BQ25" s="221">
        <v>19</v>
      </c>
      <c r="BR25" s="222"/>
      <c r="BS25" s="979"/>
      <c r="BT25" s="980"/>
      <c r="BU25" s="980"/>
      <c r="BV25" s="980"/>
      <c r="BW25" s="980"/>
      <c r="BX25" s="980"/>
      <c r="BY25" s="980"/>
      <c r="BZ25" s="980"/>
      <c r="CA25" s="980"/>
      <c r="CB25" s="980"/>
      <c r="CC25" s="980"/>
      <c r="CD25" s="980"/>
      <c r="CE25" s="980"/>
      <c r="CF25" s="980"/>
      <c r="CG25" s="1001"/>
      <c r="CH25" s="976"/>
      <c r="CI25" s="977"/>
      <c r="CJ25" s="977"/>
      <c r="CK25" s="977"/>
      <c r="CL25" s="978"/>
      <c r="CM25" s="976"/>
      <c r="CN25" s="977"/>
      <c r="CO25" s="977"/>
      <c r="CP25" s="977"/>
      <c r="CQ25" s="978"/>
      <c r="CR25" s="976"/>
      <c r="CS25" s="977"/>
      <c r="CT25" s="977"/>
      <c r="CU25" s="977"/>
      <c r="CV25" s="978"/>
      <c r="CW25" s="976"/>
      <c r="CX25" s="977"/>
      <c r="CY25" s="977"/>
      <c r="CZ25" s="977"/>
      <c r="DA25" s="978"/>
      <c r="DB25" s="976"/>
      <c r="DC25" s="977"/>
      <c r="DD25" s="977"/>
      <c r="DE25" s="977"/>
      <c r="DF25" s="978"/>
      <c r="DG25" s="976"/>
      <c r="DH25" s="977"/>
      <c r="DI25" s="977"/>
      <c r="DJ25" s="977"/>
      <c r="DK25" s="978"/>
      <c r="DL25" s="976"/>
      <c r="DM25" s="977"/>
      <c r="DN25" s="977"/>
      <c r="DO25" s="977"/>
      <c r="DP25" s="978"/>
      <c r="DQ25" s="976"/>
      <c r="DR25" s="977"/>
      <c r="DS25" s="977"/>
      <c r="DT25" s="977"/>
      <c r="DU25" s="978"/>
      <c r="DV25" s="979"/>
      <c r="DW25" s="980"/>
      <c r="DX25" s="980"/>
      <c r="DY25" s="980"/>
      <c r="DZ25" s="981"/>
      <c r="EA25" s="212"/>
    </row>
    <row r="26" spans="1:131" ht="26.25" customHeight="1" x14ac:dyDescent="0.15">
      <c r="A26" s="982" t="s">
        <v>357</v>
      </c>
      <c r="B26" s="983"/>
      <c r="C26" s="983"/>
      <c r="D26" s="983"/>
      <c r="E26" s="983"/>
      <c r="F26" s="983"/>
      <c r="G26" s="983"/>
      <c r="H26" s="983"/>
      <c r="I26" s="983"/>
      <c r="J26" s="983"/>
      <c r="K26" s="983"/>
      <c r="L26" s="983"/>
      <c r="M26" s="983"/>
      <c r="N26" s="983"/>
      <c r="O26" s="983"/>
      <c r="P26" s="984"/>
      <c r="Q26" s="988" t="s">
        <v>381</v>
      </c>
      <c r="R26" s="989"/>
      <c r="S26" s="989"/>
      <c r="T26" s="989"/>
      <c r="U26" s="990"/>
      <c r="V26" s="988" t="s">
        <v>382</v>
      </c>
      <c r="W26" s="989"/>
      <c r="X26" s="989"/>
      <c r="Y26" s="989"/>
      <c r="Z26" s="990"/>
      <c r="AA26" s="988" t="s">
        <v>383</v>
      </c>
      <c r="AB26" s="989"/>
      <c r="AC26" s="989"/>
      <c r="AD26" s="989"/>
      <c r="AE26" s="989"/>
      <c r="AF26" s="1042" t="s">
        <v>384</v>
      </c>
      <c r="AG26" s="995"/>
      <c r="AH26" s="995"/>
      <c r="AI26" s="995"/>
      <c r="AJ26" s="1043"/>
      <c r="AK26" s="989" t="s">
        <v>385</v>
      </c>
      <c r="AL26" s="989"/>
      <c r="AM26" s="989"/>
      <c r="AN26" s="989"/>
      <c r="AO26" s="990"/>
      <c r="AP26" s="988" t="s">
        <v>386</v>
      </c>
      <c r="AQ26" s="989"/>
      <c r="AR26" s="989"/>
      <c r="AS26" s="989"/>
      <c r="AT26" s="990"/>
      <c r="AU26" s="988" t="s">
        <v>387</v>
      </c>
      <c r="AV26" s="989"/>
      <c r="AW26" s="989"/>
      <c r="AX26" s="989"/>
      <c r="AY26" s="990"/>
      <c r="AZ26" s="988" t="s">
        <v>388</v>
      </c>
      <c r="BA26" s="989"/>
      <c r="BB26" s="989"/>
      <c r="BC26" s="989"/>
      <c r="BD26" s="990"/>
      <c r="BE26" s="988" t="s">
        <v>364</v>
      </c>
      <c r="BF26" s="989"/>
      <c r="BG26" s="989"/>
      <c r="BH26" s="989"/>
      <c r="BI26" s="1002"/>
      <c r="BJ26" s="214"/>
      <c r="BK26" s="214"/>
      <c r="BL26" s="214"/>
      <c r="BM26" s="214"/>
      <c r="BN26" s="214"/>
      <c r="BO26" s="224"/>
      <c r="BP26" s="224"/>
      <c r="BQ26" s="221">
        <v>20</v>
      </c>
      <c r="BR26" s="222"/>
      <c r="BS26" s="979"/>
      <c r="BT26" s="980"/>
      <c r="BU26" s="980"/>
      <c r="BV26" s="980"/>
      <c r="BW26" s="980"/>
      <c r="BX26" s="980"/>
      <c r="BY26" s="980"/>
      <c r="BZ26" s="980"/>
      <c r="CA26" s="980"/>
      <c r="CB26" s="980"/>
      <c r="CC26" s="980"/>
      <c r="CD26" s="980"/>
      <c r="CE26" s="980"/>
      <c r="CF26" s="980"/>
      <c r="CG26" s="1001"/>
      <c r="CH26" s="976"/>
      <c r="CI26" s="977"/>
      <c r="CJ26" s="977"/>
      <c r="CK26" s="977"/>
      <c r="CL26" s="978"/>
      <c r="CM26" s="976"/>
      <c r="CN26" s="977"/>
      <c r="CO26" s="977"/>
      <c r="CP26" s="977"/>
      <c r="CQ26" s="978"/>
      <c r="CR26" s="976"/>
      <c r="CS26" s="977"/>
      <c r="CT26" s="977"/>
      <c r="CU26" s="977"/>
      <c r="CV26" s="978"/>
      <c r="CW26" s="976"/>
      <c r="CX26" s="977"/>
      <c r="CY26" s="977"/>
      <c r="CZ26" s="977"/>
      <c r="DA26" s="978"/>
      <c r="DB26" s="976"/>
      <c r="DC26" s="977"/>
      <c r="DD26" s="977"/>
      <c r="DE26" s="977"/>
      <c r="DF26" s="978"/>
      <c r="DG26" s="976"/>
      <c r="DH26" s="977"/>
      <c r="DI26" s="977"/>
      <c r="DJ26" s="977"/>
      <c r="DK26" s="978"/>
      <c r="DL26" s="976"/>
      <c r="DM26" s="977"/>
      <c r="DN26" s="977"/>
      <c r="DO26" s="977"/>
      <c r="DP26" s="978"/>
      <c r="DQ26" s="976"/>
      <c r="DR26" s="977"/>
      <c r="DS26" s="977"/>
      <c r="DT26" s="977"/>
      <c r="DU26" s="978"/>
      <c r="DV26" s="979"/>
      <c r="DW26" s="980"/>
      <c r="DX26" s="980"/>
      <c r="DY26" s="980"/>
      <c r="DZ26" s="981"/>
      <c r="EA26" s="212"/>
    </row>
    <row r="27" spans="1:131" ht="26.25" customHeight="1" thickBot="1" x14ac:dyDescent="0.2">
      <c r="A27" s="985"/>
      <c r="B27" s="986"/>
      <c r="C27" s="986"/>
      <c r="D27" s="986"/>
      <c r="E27" s="986"/>
      <c r="F27" s="986"/>
      <c r="G27" s="986"/>
      <c r="H27" s="986"/>
      <c r="I27" s="986"/>
      <c r="J27" s="986"/>
      <c r="K27" s="986"/>
      <c r="L27" s="986"/>
      <c r="M27" s="986"/>
      <c r="N27" s="986"/>
      <c r="O27" s="986"/>
      <c r="P27" s="987"/>
      <c r="Q27" s="991"/>
      <c r="R27" s="992"/>
      <c r="S27" s="992"/>
      <c r="T27" s="992"/>
      <c r="U27" s="993"/>
      <c r="V27" s="991"/>
      <c r="W27" s="992"/>
      <c r="X27" s="992"/>
      <c r="Y27" s="992"/>
      <c r="Z27" s="993"/>
      <c r="AA27" s="991"/>
      <c r="AB27" s="992"/>
      <c r="AC27" s="992"/>
      <c r="AD27" s="992"/>
      <c r="AE27" s="992"/>
      <c r="AF27" s="1044"/>
      <c r="AG27" s="998"/>
      <c r="AH27" s="998"/>
      <c r="AI27" s="998"/>
      <c r="AJ27" s="1045"/>
      <c r="AK27" s="992"/>
      <c r="AL27" s="992"/>
      <c r="AM27" s="992"/>
      <c r="AN27" s="992"/>
      <c r="AO27" s="993"/>
      <c r="AP27" s="991"/>
      <c r="AQ27" s="992"/>
      <c r="AR27" s="992"/>
      <c r="AS27" s="992"/>
      <c r="AT27" s="993"/>
      <c r="AU27" s="991"/>
      <c r="AV27" s="992"/>
      <c r="AW27" s="992"/>
      <c r="AX27" s="992"/>
      <c r="AY27" s="993"/>
      <c r="AZ27" s="991"/>
      <c r="BA27" s="992"/>
      <c r="BB27" s="992"/>
      <c r="BC27" s="992"/>
      <c r="BD27" s="993"/>
      <c r="BE27" s="991"/>
      <c r="BF27" s="992"/>
      <c r="BG27" s="992"/>
      <c r="BH27" s="992"/>
      <c r="BI27" s="1003"/>
      <c r="BJ27" s="214"/>
      <c r="BK27" s="214"/>
      <c r="BL27" s="214"/>
      <c r="BM27" s="214"/>
      <c r="BN27" s="214"/>
      <c r="BO27" s="224"/>
      <c r="BP27" s="224"/>
      <c r="BQ27" s="221">
        <v>21</v>
      </c>
      <c r="BR27" s="222"/>
      <c r="BS27" s="979"/>
      <c r="BT27" s="980"/>
      <c r="BU27" s="980"/>
      <c r="BV27" s="980"/>
      <c r="BW27" s="980"/>
      <c r="BX27" s="980"/>
      <c r="BY27" s="980"/>
      <c r="BZ27" s="980"/>
      <c r="CA27" s="980"/>
      <c r="CB27" s="980"/>
      <c r="CC27" s="980"/>
      <c r="CD27" s="980"/>
      <c r="CE27" s="980"/>
      <c r="CF27" s="980"/>
      <c r="CG27" s="1001"/>
      <c r="CH27" s="976"/>
      <c r="CI27" s="977"/>
      <c r="CJ27" s="977"/>
      <c r="CK27" s="977"/>
      <c r="CL27" s="978"/>
      <c r="CM27" s="976"/>
      <c r="CN27" s="977"/>
      <c r="CO27" s="977"/>
      <c r="CP27" s="977"/>
      <c r="CQ27" s="978"/>
      <c r="CR27" s="976"/>
      <c r="CS27" s="977"/>
      <c r="CT27" s="977"/>
      <c r="CU27" s="977"/>
      <c r="CV27" s="978"/>
      <c r="CW27" s="976"/>
      <c r="CX27" s="977"/>
      <c r="CY27" s="977"/>
      <c r="CZ27" s="977"/>
      <c r="DA27" s="978"/>
      <c r="DB27" s="976"/>
      <c r="DC27" s="977"/>
      <c r="DD27" s="977"/>
      <c r="DE27" s="977"/>
      <c r="DF27" s="978"/>
      <c r="DG27" s="976"/>
      <c r="DH27" s="977"/>
      <c r="DI27" s="977"/>
      <c r="DJ27" s="977"/>
      <c r="DK27" s="978"/>
      <c r="DL27" s="976"/>
      <c r="DM27" s="977"/>
      <c r="DN27" s="977"/>
      <c r="DO27" s="977"/>
      <c r="DP27" s="978"/>
      <c r="DQ27" s="976"/>
      <c r="DR27" s="977"/>
      <c r="DS27" s="977"/>
      <c r="DT27" s="977"/>
      <c r="DU27" s="978"/>
      <c r="DV27" s="979"/>
      <c r="DW27" s="980"/>
      <c r="DX27" s="980"/>
      <c r="DY27" s="980"/>
      <c r="DZ27" s="981"/>
      <c r="EA27" s="212"/>
    </row>
    <row r="28" spans="1:131" ht="26.25" customHeight="1" thickTop="1" x14ac:dyDescent="0.15">
      <c r="A28" s="225">
        <v>1</v>
      </c>
      <c r="B28" s="1034" t="s">
        <v>389</v>
      </c>
      <c r="C28" s="1035"/>
      <c r="D28" s="1035"/>
      <c r="E28" s="1035"/>
      <c r="F28" s="1035"/>
      <c r="G28" s="1035"/>
      <c r="H28" s="1035"/>
      <c r="I28" s="1035"/>
      <c r="J28" s="1035"/>
      <c r="K28" s="1035"/>
      <c r="L28" s="1035"/>
      <c r="M28" s="1035"/>
      <c r="N28" s="1035"/>
      <c r="O28" s="1035"/>
      <c r="P28" s="1036"/>
      <c r="Q28" s="1037">
        <v>368</v>
      </c>
      <c r="R28" s="1038"/>
      <c r="S28" s="1038"/>
      <c r="T28" s="1038"/>
      <c r="U28" s="1038"/>
      <c r="V28" s="1038">
        <v>363</v>
      </c>
      <c r="W28" s="1038"/>
      <c r="X28" s="1038"/>
      <c r="Y28" s="1038"/>
      <c r="Z28" s="1038"/>
      <c r="AA28" s="1038">
        <v>5</v>
      </c>
      <c r="AB28" s="1038"/>
      <c r="AC28" s="1038"/>
      <c r="AD28" s="1038"/>
      <c r="AE28" s="1039"/>
      <c r="AF28" s="1040">
        <v>5</v>
      </c>
      <c r="AG28" s="1038"/>
      <c r="AH28" s="1038"/>
      <c r="AI28" s="1038"/>
      <c r="AJ28" s="1041"/>
      <c r="AK28" s="1029">
        <v>30</v>
      </c>
      <c r="AL28" s="1030"/>
      <c r="AM28" s="1030"/>
      <c r="AN28" s="1030"/>
      <c r="AO28" s="1030"/>
      <c r="AP28" s="1030" t="s">
        <v>552</v>
      </c>
      <c r="AQ28" s="1030"/>
      <c r="AR28" s="1030"/>
      <c r="AS28" s="1030"/>
      <c r="AT28" s="1030"/>
      <c r="AU28" s="1030" t="s">
        <v>552</v>
      </c>
      <c r="AV28" s="1030"/>
      <c r="AW28" s="1030"/>
      <c r="AX28" s="1030"/>
      <c r="AY28" s="1030"/>
      <c r="AZ28" s="1031" t="s">
        <v>552</v>
      </c>
      <c r="BA28" s="1031"/>
      <c r="BB28" s="1031"/>
      <c r="BC28" s="1031"/>
      <c r="BD28" s="1031"/>
      <c r="BE28" s="1032"/>
      <c r="BF28" s="1032"/>
      <c r="BG28" s="1032"/>
      <c r="BH28" s="1032"/>
      <c r="BI28" s="1033"/>
      <c r="BJ28" s="214"/>
      <c r="BK28" s="214"/>
      <c r="BL28" s="214"/>
      <c r="BM28" s="214"/>
      <c r="BN28" s="214"/>
      <c r="BO28" s="224"/>
      <c r="BP28" s="224"/>
      <c r="BQ28" s="221">
        <v>22</v>
      </c>
      <c r="BR28" s="222"/>
      <c r="BS28" s="979"/>
      <c r="BT28" s="980"/>
      <c r="BU28" s="980"/>
      <c r="BV28" s="980"/>
      <c r="BW28" s="980"/>
      <c r="BX28" s="980"/>
      <c r="BY28" s="980"/>
      <c r="BZ28" s="980"/>
      <c r="CA28" s="980"/>
      <c r="CB28" s="980"/>
      <c r="CC28" s="980"/>
      <c r="CD28" s="980"/>
      <c r="CE28" s="980"/>
      <c r="CF28" s="980"/>
      <c r="CG28" s="1001"/>
      <c r="CH28" s="976"/>
      <c r="CI28" s="977"/>
      <c r="CJ28" s="977"/>
      <c r="CK28" s="977"/>
      <c r="CL28" s="978"/>
      <c r="CM28" s="976"/>
      <c r="CN28" s="977"/>
      <c r="CO28" s="977"/>
      <c r="CP28" s="977"/>
      <c r="CQ28" s="978"/>
      <c r="CR28" s="976"/>
      <c r="CS28" s="977"/>
      <c r="CT28" s="977"/>
      <c r="CU28" s="977"/>
      <c r="CV28" s="978"/>
      <c r="CW28" s="976"/>
      <c r="CX28" s="977"/>
      <c r="CY28" s="977"/>
      <c r="CZ28" s="977"/>
      <c r="DA28" s="978"/>
      <c r="DB28" s="976"/>
      <c r="DC28" s="977"/>
      <c r="DD28" s="977"/>
      <c r="DE28" s="977"/>
      <c r="DF28" s="978"/>
      <c r="DG28" s="976"/>
      <c r="DH28" s="977"/>
      <c r="DI28" s="977"/>
      <c r="DJ28" s="977"/>
      <c r="DK28" s="978"/>
      <c r="DL28" s="976"/>
      <c r="DM28" s="977"/>
      <c r="DN28" s="977"/>
      <c r="DO28" s="977"/>
      <c r="DP28" s="978"/>
      <c r="DQ28" s="976"/>
      <c r="DR28" s="977"/>
      <c r="DS28" s="977"/>
      <c r="DT28" s="977"/>
      <c r="DU28" s="978"/>
      <c r="DV28" s="979"/>
      <c r="DW28" s="980"/>
      <c r="DX28" s="980"/>
      <c r="DY28" s="980"/>
      <c r="DZ28" s="981"/>
      <c r="EA28" s="212"/>
    </row>
    <row r="29" spans="1:131" ht="26.25" customHeight="1" x14ac:dyDescent="0.15">
      <c r="A29" s="225">
        <v>2</v>
      </c>
      <c r="B29" s="1017" t="s">
        <v>390</v>
      </c>
      <c r="C29" s="1018"/>
      <c r="D29" s="1018"/>
      <c r="E29" s="1018"/>
      <c r="F29" s="1018"/>
      <c r="G29" s="1018"/>
      <c r="H29" s="1018"/>
      <c r="I29" s="1018"/>
      <c r="J29" s="1018"/>
      <c r="K29" s="1018"/>
      <c r="L29" s="1018"/>
      <c r="M29" s="1018"/>
      <c r="N29" s="1018"/>
      <c r="O29" s="1018"/>
      <c r="P29" s="1019"/>
      <c r="Q29" s="1025">
        <v>49</v>
      </c>
      <c r="R29" s="1026"/>
      <c r="S29" s="1026"/>
      <c r="T29" s="1026"/>
      <c r="U29" s="1026"/>
      <c r="V29" s="1026">
        <v>48</v>
      </c>
      <c r="W29" s="1026"/>
      <c r="X29" s="1026"/>
      <c r="Y29" s="1026"/>
      <c r="Z29" s="1026"/>
      <c r="AA29" s="1026">
        <v>1</v>
      </c>
      <c r="AB29" s="1026"/>
      <c r="AC29" s="1026"/>
      <c r="AD29" s="1026"/>
      <c r="AE29" s="1027"/>
      <c r="AF29" s="1022">
        <v>1</v>
      </c>
      <c r="AG29" s="1023"/>
      <c r="AH29" s="1023"/>
      <c r="AI29" s="1023"/>
      <c r="AJ29" s="1024"/>
      <c r="AK29" s="967">
        <v>16</v>
      </c>
      <c r="AL29" s="958"/>
      <c r="AM29" s="958"/>
      <c r="AN29" s="958"/>
      <c r="AO29" s="958"/>
      <c r="AP29" s="958" t="s">
        <v>552</v>
      </c>
      <c r="AQ29" s="958"/>
      <c r="AR29" s="958"/>
      <c r="AS29" s="958"/>
      <c r="AT29" s="958"/>
      <c r="AU29" s="958" t="s">
        <v>552</v>
      </c>
      <c r="AV29" s="958"/>
      <c r="AW29" s="958"/>
      <c r="AX29" s="958"/>
      <c r="AY29" s="958"/>
      <c r="AZ29" s="1028" t="s">
        <v>552</v>
      </c>
      <c r="BA29" s="1028"/>
      <c r="BB29" s="1028"/>
      <c r="BC29" s="1028"/>
      <c r="BD29" s="1028"/>
      <c r="BE29" s="959"/>
      <c r="BF29" s="959"/>
      <c r="BG29" s="959"/>
      <c r="BH29" s="959"/>
      <c r="BI29" s="960"/>
      <c r="BJ29" s="214"/>
      <c r="BK29" s="214"/>
      <c r="BL29" s="214"/>
      <c r="BM29" s="214"/>
      <c r="BN29" s="214"/>
      <c r="BO29" s="224"/>
      <c r="BP29" s="224"/>
      <c r="BQ29" s="221">
        <v>23</v>
      </c>
      <c r="BR29" s="222"/>
      <c r="BS29" s="979"/>
      <c r="BT29" s="980"/>
      <c r="BU29" s="980"/>
      <c r="BV29" s="980"/>
      <c r="BW29" s="980"/>
      <c r="BX29" s="980"/>
      <c r="BY29" s="980"/>
      <c r="BZ29" s="980"/>
      <c r="CA29" s="980"/>
      <c r="CB29" s="980"/>
      <c r="CC29" s="980"/>
      <c r="CD29" s="980"/>
      <c r="CE29" s="980"/>
      <c r="CF29" s="980"/>
      <c r="CG29" s="1001"/>
      <c r="CH29" s="976"/>
      <c r="CI29" s="977"/>
      <c r="CJ29" s="977"/>
      <c r="CK29" s="977"/>
      <c r="CL29" s="978"/>
      <c r="CM29" s="976"/>
      <c r="CN29" s="977"/>
      <c r="CO29" s="977"/>
      <c r="CP29" s="977"/>
      <c r="CQ29" s="978"/>
      <c r="CR29" s="976"/>
      <c r="CS29" s="977"/>
      <c r="CT29" s="977"/>
      <c r="CU29" s="977"/>
      <c r="CV29" s="978"/>
      <c r="CW29" s="976"/>
      <c r="CX29" s="977"/>
      <c r="CY29" s="977"/>
      <c r="CZ29" s="977"/>
      <c r="DA29" s="978"/>
      <c r="DB29" s="976"/>
      <c r="DC29" s="977"/>
      <c r="DD29" s="977"/>
      <c r="DE29" s="977"/>
      <c r="DF29" s="978"/>
      <c r="DG29" s="976"/>
      <c r="DH29" s="977"/>
      <c r="DI29" s="977"/>
      <c r="DJ29" s="977"/>
      <c r="DK29" s="978"/>
      <c r="DL29" s="976"/>
      <c r="DM29" s="977"/>
      <c r="DN29" s="977"/>
      <c r="DO29" s="977"/>
      <c r="DP29" s="978"/>
      <c r="DQ29" s="976"/>
      <c r="DR29" s="977"/>
      <c r="DS29" s="977"/>
      <c r="DT29" s="977"/>
      <c r="DU29" s="978"/>
      <c r="DV29" s="979"/>
      <c r="DW29" s="980"/>
      <c r="DX29" s="980"/>
      <c r="DY29" s="980"/>
      <c r="DZ29" s="981"/>
      <c r="EA29" s="212"/>
    </row>
    <row r="30" spans="1:131" ht="26.25" customHeight="1" x14ac:dyDescent="0.15">
      <c r="A30" s="225">
        <v>3</v>
      </c>
      <c r="B30" s="1017" t="s">
        <v>391</v>
      </c>
      <c r="C30" s="1018"/>
      <c r="D30" s="1018"/>
      <c r="E30" s="1018"/>
      <c r="F30" s="1018"/>
      <c r="G30" s="1018"/>
      <c r="H30" s="1018"/>
      <c r="I30" s="1018"/>
      <c r="J30" s="1018"/>
      <c r="K30" s="1018"/>
      <c r="L30" s="1018"/>
      <c r="M30" s="1018"/>
      <c r="N30" s="1018"/>
      <c r="O30" s="1018"/>
      <c r="P30" s="1019"/>
      <c r="Q30" s="1025">
        <v>306</v>
      </c>
      <c r="R30" s="1026"/>
      <c r="S30" s="1026"/>
      <c r="T30" s="1026"/>
      <c r="U30" s="1026"/>
      <c r="V30" s="1026">
        <v>290</v>
      </c>
      <c r="W30" s="1026"/>
      <c r="X30" s="1026"/>
      <c r="Y30" s="1026"/>
      <c r="Z30" s="1026"/>
      <c r="AA30" s="1026">
        <v>16</v>
      </c>
      <c r="AB30" s="1026"/>
      <c r="AC30" s="1026"/>
      <c r="AD30" s="1026"/>
      <c r="AE30" s="1027"/>
      <c r="AF30" s="1022">
        <v>16</v>
      </c>
      <c r="AG30" s="1023"/>
      <c r="AH30" s="1023"/>
      <c r="AI30" s="1023"/>
      <c r="AJ30" s="1024"/>
      <c r="AK30" s="967">
        <v>46</v>
      </c>
      <c r="AL30" s="958"/>
      <c r="AM30" s="958"/>
      <c r="AN30" s="958"/>
      <c r="AO30" s="958"/>
      <c r="AP30" s="958" t="s">
        <v>552</v>
      </c>
      <c r="AQ30" s="958"/>
      <c r="AR30" s="958"/>
      <c r="AS30" s="958"/>
      <c r="AT30" s="958"/>
      <c r="AU30" s="958" t="s">
        <v>552</v>
      </c>
      <c r="AV30" s="958"/>
      <c r="AW30" s="958"/>
      <c r="AX30" s="958"/>
      <c r="AY30" s="958"/>
      <c r="AZ30" s="1028" t="s">
        <v>552</v>
      </c>
      <c r="BA30" s="1028"/>
      <c r="BB30" s="1028"/>
      <c r="BC30" s="1028"/>
      <c r="BD30" s="1028"/>
      <c r="BE30" s="959"/>
      <c r="BF30" s="959"/>
      <c r="BG30" s="959"/>
      <c r="BH30" s="959"/>
      <c r="BI30" s="960"/>
      <c r="BJ30" s="214"/>
      <c r="BK30" s="214"/>
      <c r="BL30" s="214"/>
      <c r="BM30" s="214"/>
      <c r="BN30" s="214"/>
      <c r="BO30" s="224"/>
      <c r="BP30" s="224"/>
      <c r="BQ30" s="221">
        <v>24</v>
      </c>
      <c r="BR30" s="222"/>
      <c r="BS30" s="979"/>
      <c r="BT30" s="980"/>
      <c r="BU30" s="980"/>
      <c r="BV30" s="980"/>
      <c r="BW30" s="980"/>
      <c r="BX30" s="980"/>
      <c r="BY30" s="980"/>
      <c r="BZ30" s="980"/>
      <c r="CA30" s="980"/>
      <c r="CB30" s="980"/>
      <c r="CC30" s="980"/>
      <c r="CD30" s="980"/>
      <c r="CE30" s="980"/>
      <c r="CF30" s="980"/>
      <c r="CG30" s="1001"/>
      <c r="CH30" s="976"/>
      <c r="CI30" s="977"/>
      <c r="CJ30" s="977"/>
      <c r="CK30" s="977"/>
      <c r="CL30" s="978"/>
      <c r="CM30" s="976"/>
      <c r="CN30" s="977"/>
      <c r="CO30" s="977"/>
      <c r="CP30" s="977"/>
      <c r="CQ30" s="978"/>
      <c r="CR30" s="976"/>
      <c r="CS30" s="977"/>
      <c r="CT30" s="977"/>
      <c r="CU30" s="977"/>
      <c r="CV30" s="978"/>
      <c r="CW30" s="976"/>
      <c r="CX30" s="977"/>
      <c r="CY30" s="977"/>
      <c r="CZ30" s="977"/>
      <c r="DA30" s="978"/>
      <c r="DB30" s="976"/>
      <c r="DC30" s="977"/>
      <c r="DD30" s="977"/>
      <c r="DE30" s="977"/>
      <c r="DF30" s="978"/>
      <c r="DG30" s="976"/>
      <c r="DH30" s="977"/>
      <c r="DI30" s="977"/>
      <c r="DJ30" s="977"/>
      <c r="DK30" s="978"/>
      <c r="DL30" s="976"/>
      <c r="DM30" s="977"/>
      <c r="DN30" s="977"/>
      <c r="DO30" s="977"/>
      <c r="DP30" s="978"/>
      <c r="DQ30" s="976"/>
      <c r="DR30" s="977"/>
      <c r="DS30" s="977"/>
      <c r="DT30" s="977"/>
      <c r="DU30" s="978"/>
      <c r="DV30" s="979"/>
      <c r="DW30" s="980"/>
      <c r="DX30" s="980"/>
      <c r="DY30" s="980"/>
      <c r="DZ30" s="981"/>
      <c r="EA30" s="212"/>
    </row>
    <row r="31" spans="1:131" ht="26.25" customHeight="1" x14ac:dyDescent="0.15">
      <c r="A31" s="225">
        <v>4</v>
      </c>
      <c r="B31" s="1017" t="s">
        <v>392</v>
      </c>
      <c r="C31" s="1018"/>
      <c r="D31" s="1018"/>
      <c r="E31" s="1018"/>
      <c r="F31" s="1018"/>
      <c r="G31" s="1018"/>
      <c r="H31" s="1018"/>
      <c r="I31" s="1018"/>
      <c r="J31" s="1018"/>
      <c r="K31" s="1018"/>
      <c r="L31" s="1018"/>
      <c r="M31" s="1018"/>
      <c r="N31" s="1018"/>
      <c r="O31" s="1018"/>
      <c r="P31" s="1019"/>
      <c r="Q31" s="1025">
        <v>661</v>
      </c>
      <c r="R31" s="1026"/>
      <c r="S31" s="1026"/>
      <c r="T31" s="1026"/>
      <c r="U31" s="1026"/>
      <c r="V31" s="1026">
        <v>652</v>
      </c>
      <c r="W31" s="1026"/>
      <c r="X31" s="1026"/>
      <c r="Y31" s="1026"/>
      <c r="Z31" s="1026"/>
      <c r="AA31" s="1026">
        <v>9</v>
      </c>
      <c r="AB31" s="1026"/>
      <c r="AC31" s="1026"/>
      <c r="AD31" s="1026"/>
      <c r="AE31" s="1027"/>
      <c r="AF31" s="1022">
        <v>9</v>
      </c>
      <c r="AG31" s="1023"/>
      <c r="AH31" s="1023"/>
      <c r="AI31" s="1023"/>
      <c r="AJ31" s="1024"/>
      <c r="AK31" s="967">
        <v>383</v>
      </c>
      <c r="AL31" s="958"/>
      <c r="AM31" s="958"/>
      <c r="AN31" s="958"/>
      <c r="AO31" s="958"/>
      <c r="AP31" s="958">
        <v>1404</v>
      </c>
      <c r="AQ31" s="958"/>
      <c r="AR31" s="958"/>
      <c r="AS31" s="958"/>
      <c r="AT31" s="958"/>
      <c r="AU31" s="958">
        <v>744</v>
      </c>
      <c r="AV31" s="958"/>
      <c r="AW31" s="958"/>
      <c r="AX31" s="958"/>
      <c r="AY31" s="958"/>
      <c r="AZ31" s="1028" t="s">
        <v>552</v>
      </c>
      <c r="BA31" s="1028"/>
      <c r="BB31" s="1028"/>
      <c r="BC31" s="1028"/>
      <c r="BD31" s="1028"/>
      <c r="BE31" s="959"/>
      <c r="BF31" s="959"/>
      <c r="BG31" s="959"/>
      <c r="BH31" s="959"/>
      <c r="BI31" s="960"/>
      <c r="BJ31" s="214"/>
      <c r="BK31" s="214"/>
      <c r="BL31" s="214"/>
      <c r="BM31" s="214"/>
      <c r="BN31" s="214"/>
      <c r="BO31" s="224"/>
      <c r="BP31" s="224"/>
      <c r="BQ31" s="221">
        <v>25</v>
      </c>
      <c r="BR31" s="222"/>
      <c r="BS31" s="979"/>
      <c r="BT31" s="980"/>
      <c r="BU31" s="980"/>
      <c r="BV31" s="980"/>
      <c r="BW31" s="980"/>
      <c r="BX31" s="980"/>
      <c r="BY31" s="980"/>
      <c r="BZ31" s="980"/>
      <c r="CA31" s="980"/>
      <c r="CB31" s="980"/>
      <c r="CC31" s="980"/>
      <c r="CD31" s="980"/>
      <c r="CE31" s="980"/>
      <c r="CF31" s="980"/>
      <c r="CG31" s="1001"/>
      <c r="CH31" s="976"/>
      <c r="CI31" s="977"/>
      <c r="CJ31" s="977"/>
      <c r="CK31" s="977"/>
      <c r="CL31" s="978"/>
      <c r="CM31" s="976"/>
      <c r="CN31" s="977"/>
      <c r="CO31" s="977"/>
      <c r="CP31" s="977"/>
      <c r="CQ31" s="978"/>
      <c r="CR31" s="976"/>
      <c r="CS31" s="977"/>
      <c r="CT31" s="977"/>
      <c r="CU31" s="977"/>
      <c r="CV31" s="978"/>
      <c r="CW31" s="976"/>
      <c r="CX31" s="977"/>
      <c r="CY31" s="977"/>
      <c r="CZ31" s="977"/>
      <c r="DA31" s="978"/>
      <c r="DB31" s="976"/>
      <c r="DC31" s="977"/>
      <c r="DD31" s="977"/>
      <c r="DE31" s="977"/>
      <c r="DF31" s="978"/>
      <c r="DG31" s="976"/>
      <c r="DH31" s="977"/>
      <c r="DI31" s="977"/>
      <c r="DJ31" s="977"/>
      <c r="DK31" s="978"/>
      <c r="DL31" s="976"/>
      <c r="DM31" s="977"/>
      <c r="DN31" s="977"/>
      <c r="DO31" s="977"/>
      <c r="DP31" s="978"/>
      <c r="DQ31" s="976"/>
      <c r="DR31" s="977"/>
      <c r="DS31" s="977"/>
      <c r="DT31" s="977"/>
      <c r="DU31" s="978"/>
      <c r="DV31" s="979"/>
      <c r="DW31" s="980"/>
      <c r="DX31" s="980"/>
      <c r="DY31" s="980"/>
      <c r="DZ31" s="981"/>
      <c r="EA31" s="212"/>
    </row>
    <row r="32" spans="1:131" ht="26.25" customHeight="1" x14ac:dyDescent="0.15">
      <c r="A32" s="225">
        <v>5</v>
      </c>
      <c r="B32" s="1017" t="s">
        <v>393</v>
      </c>
      <c r="C32" s="1018"/>
      <c r="D32" s="1018"/>
      <c r="E32" s="1018"/>
      <c r="F32" s="1018"/>
      <c r="G32" s="1018"/>
      <c r="H32" s="1018"/>
      <c r="I32" s="1018"/>
      <c r="J32" s="1018"/>
      <c r="K32" s="1018"/>
      <c r="L32" s="1018"/>
      <c r="M32" s="1018"/>
      <c r="N32" s="1018"/>
      <c r="O32" s="1018"/>
      <c r="P32" s="1019"/>
      <c r="Q32" s="1025">
        <v>65</v>
      </c>
      <c r="R32" s="1026"/>
      <c r="S32" s="1026"/>
      <c r="T32" s="1026"/>
      <c r="U32" s="1026"/>
      <c r="V32" s="1026">
        <v>63</v>
      </c>
      <c r="W32" s="1026"/>
      <c r="X32" s="1026"/>
      <c r="Y32" s="1026"/>
      <c r="Z32" s="1026"/>
      <c r="AA32" s="1026">
        <v>2</v>
      </c>
      <c r="AB32" s="1026"/>
      <c r="AC32" s="1026"/>
      <c r="AD32" s="1026"/>
      <c r="AE32" s="1027"/>
      <c r="AF32" s="1022">
        <v>2</v>
      </c>
      <c r="AG32" s="1023"/>
      <c r="AH32" s="1023"/>
      <c r="AI32" s="1023"/>
      <c r="AJ32" s="1024"/>
      <c r="AK32" s="967">
        <v>40</v>
      </c>
      <c r="AL32" s="958"/>
      <c r="AM32" s="958"/>
      <c r="AN32" s="958"/>
      <c r="AO32" s="958"/>
      <c r="AP32" s="958">
        <v>6</v>
      </c>
      <c r="AQ32" s="958"/>
      <c r="AR32" s="958"/>
      <c r="AS32" s="958"/>
      <c r="AT32" s="958"/>
      <c r="AU32" s="958">
        <v>4</v>
      </c>
      <c r="AV32" s="958"/>
      <c r="AW32" s="958"/>
      <c r="AX32" s="958"/>
      <c r="AY32" s="958"/>
      <c r="AZ32" s="1028" t="s">
        <v>552</v>
      </c>
      <c r="BA32" s="1028"/>
      <c r="BB32" s="1028"/>
      <c r="BC32" s="1028"/>
      <c r="BD32" s="1028"/>
      <c r="BE32" s="959"/>
      <c r="BF32" s="959"/>
      <c r="BG32" s="959"/>
      <c r="BH32" s="959"/>
      <c r="BI32" s="960"/>
      <c r="BJ32" s="214"/>
      <c r="BK32" s="214"/>
      <c r="BL32" s="214"/>
      <c r="BM32" s="214"/>
      <c r="BN32" s="214"/>
      <c r="BO32" s="224"/>
      <c r="BP32" s="224"/>
      <c r="BQ32" s="221">
        <v>26</v>
      </c>
      <c r="BR32" s="222"/>
      <c r="BS32" s="979"/>
      <c r="BT32" s="980"/>
      <c r="BU32" s="980"/>
      <c r="BV32" s="980"/>
      <c r="BW32" s="980"/>
      <c r="BX32" s="980"/>
      <c r="BY32" s="980"/>
      <c r="BZ32" s="980"/>
      <c r="CA32" s="980"/>
      <c r="CB32" s="980"/>
      <c r="CC32" s="980"/>
      <c r="CD32" s="980"/>
      <c r="CE32" s="980"/>
      <c r="CF32" s="980"/>
      <c r="CG32" s="1001"/>
      <c r="CH32" s="976"/>
      <c r="CI32" s="977"/>
      <c r="CJ32" s="977"/>
      <c r="CK32" s="977"/>
      <c r="CL32" s="978"/>
      <c r="CM32" s="976"/>
      <c r="CN32" s="977"/>
      <c r="CO32" s="977"/>
      <c r="CP32" s="977"/>
      <c r="CQ32" s="978"/>
      <c r="CR32" s="976"/>
      <c r="CS32" s="977"/>
      <c r="CT32" s="977"/>
      <c r="CU32" s="977"/>
      <c r="CV32" s="978"/>
      <c r="CW32" s="976"/>
      <c r="CX32" s="977"/>
      <c r="CY32" s="977"/>
      <c r="CZ32" s="977"/>
      <c r="DA32" s="978"/>
      <c r="DB32" s="976"/>
      <c r="DC32" s="977"/>
      <c r="DD32" s="977"/>
      <c r="DE32" s="977"/>
      <c r="DF32" s="978"/>
      <c r="DG32" s="976"/>
      <c r="DH32" s="977"/>
      <c r="DI32" s="977"/>
      <c r="DJ32" s="977"/>
      <c r="DK32" s="978"/>
      <c r="DL32" s="976"/>
      <c r="DM32" s="977"/>
      <c r="DN32" s="977"/>
      <c r="DO32" s="977"/>
      <c r="DP32" s="978"/>
      <c r="DQ32" s="976"/>
      <c r="DR32" s="977"/>
      <c r="DS32" s="977"/>
      <c r="DT32" s="977"/>
      <c r="DU32" s="978"/>
      <c r="DV32" s="979"/>
      <c r="DW32" s="980"/>
      <c r="DX32" s="980"/>
      <c r="DY32" s="980"/>
      <c r="DZ32" s="981"/>
      <c r="EA32" s="212"/>
    </row>
    <row r="33" spans="1:131" ht="26.25" customHeight="1" x14ac:dyDescent="0.15">
      <c r="A33" s="225">
        <v>6</v>
      </c>
      <c r="B33" s="1017" t="s">
        <v>394</v>
      </c>
      <c r="C33" s="1018"/>
      <c r="D33" s="1018"/>
      <c r="E33" s="1018"/>
      <c r="F33" s="1018"/>
      <c r="G33" s="1018"/>
      <c r="H33" s="1018"/>
      <c r="I33" s="1018"/>
      <c r="J33" s="1018"/>
      <c r="K33" s="1018"/>
      <c r="L33" s="1018"/>
      <c r="M33" s="1018"/>
      <c r="N33" s="1018"/>
      <c r="O33" s="1018"/>
      <c r="P33" s="1019"/>
      <c r="Q33" s="1025">
        <v>38</v>
      </c>
      <c r="R33" s="1026"/>
      <c r="S33" s="1026"/>
      <c r="T33" s="1026"/>
      <c r="U33" s="1026"/>
      <c r="V33" s="1026">
        <v>15</v>
      </c>
      <c r="W33" s="1026"/>
      <c r="X33" s="1026"/>
      <c r="Y33" s="1026"/>
      <c r="Z33" s="1026"/>
      <c r="AA33" s="1026">
        <v>23</v>
      </c>
      <c r="AB33" s="1026"/>
      <c r="AC33" s="1026"/>
      <c r="AD33" s="1026"/>
      <c r="AE33" s="1027"/>
      <c r="AF33" s="1022">
        <v>23</v>
      </c>
      <c r="AG33" s="1023"/>
      <c r="AH33" s="1023"/>
      <c r="AI33" s="1023"/>
      <c r="AJ33" s="1024"/>
      <c r="AK33" s="967" t="s">
        <v>552</v>
      </c>
      <c r="AL33" s="958"/>
      <c r="AM33" s="958"/>
      <c r="AN33" s="958"/>
      <c r="AO33" s="958"/>
      <c r="AP33" s="958">
        <v>42</v>
      </c>
      <c r="AQ33" s="958"/>
      <c r="AR33" s="958"/>
      <c r="AS33" s="958"/>
      <c r="AT33" s="958"/>
      <c r="AU33" s="958">
        <v>0</v>
      </c>
      <c r="AV33" s="958"/>
      <c r="AW33" s="958"/>
      <c r="AX33" s="958"/>
      <c r="AY33" s="958"/>
      <c r="AZ33" s="1028" t="s">
        <v>552</v>
      </c>
      <c r="BA33" s="1028"/>
      <c r="BB33" s="1028"/>
      <c r="BC33" s="1028"/>
      <c r="BD33" s="1028"/>
      <c r="BE33" s="959" t="s">
        <v>395</v>
      </c>
      <c r="BF33" s="959"/>
      <c r="BG33" s="959"/>
      <c r="BH33" s="959"/>
      <c r="BI33" s="960"/>
      <c r="BJ33" s="214"/>
      <c r="BK33" s="214"/>
      <c r="BL33" s="214"/>
      <c r="BM33" s="214"/>
      <c r="BN33" s="214"/>
      <c r="BO33" s="224"/>
      <c r="BP33" s="224"/>
      <c r="BQ33" s="221">
        <v>27</v>
      </c>
      <c r="BR33" s="222"/>
      <c r="BS33" s="979"/>
      <c r="BT33" s="980"/>
      <c r="BU33" s="980"/>
      <c r="BV33" s="980"/>
      <c r="BW33" s="980"/>
      <c r="BX33" s="980"/>
      <c r="BY33" s="980"/>
      <c r="BZ33" s="980"/>
      <c r="CA33" s="980"/>
      <c r="CB33" s="980"/>
      <c r="CC33" s="980"/>
      <c r="CD33" s="980"/>
      <c r="CE33" s="980"/>
      <c r="CF33" s="980"/>
      <c r="CG33" s="1001"/>
      <c r="CH33" s="976"/>
      <c r="CI33" s="977"/>
      <c r="CJ33" s="977"/>
      <c r="CK33" s="977"/>
      <c r="CL33" s="978"/>
      <c r="CM33" s="976"/>
      <c r="CN33" s="977"/>
      <c r="CO33" s="977"/>
      <c r="CP33" s="977"/>
      <c r="CQ33" s="978"/>
      <c r="CR33" s="976"/>
      <c r="CS33" s="977"/>
      <c r="CT33" s="977"/>
      <c r="CU33" s="977"/>
      <c r="CV33" s="978"/>
      <c r="CW33" s="976"/>
      <c r="CX33" s="977"/>
      <c r="CY33" s="977"/>
      <c r="CZ33" s="977"/>
      <c r="DA33" s="978"/>
      <c r="DB33" s="976"/>
      <c r="DC33" s="977"/>
      <c r="DD33" s="977"/>
      <c r="DE33" s="977"/>
      <c r="DF33" s="978"/>
      <c r="DG33" s="976"/>
      <c r="DH33" s="977"/>
      <c r="DI33" s="977"/>
      <c r="DJ33" s="977"/>
      <c r="DK33" s="978"/>
      <c r="DL33" s="976"/>
      <c r="DM33" s="977"/>
      <c r="DN33" s="977"/>
      <c r="DO33" s="977"/>
      <c r="DP33" s="978"/>
      <c r="DQ33" s="976"/>
      <c r="DR33" s="977"/>
      <c r="DS33" s="977"/>
      <c r="DT33" s="977"/>
      <c r="DU33" s="978"/>
      <c r="DV33" s="979"/>
      <c r="DW33" s="980"/>
      <c r="DX33" s="980"/>
      <c r="DY33" s="980"/>
      <c r="DZ33" s="981"/>
      <c r="EA33" s="212"/>
    </row>
    <row r="34" spans="1:131" ht="26.25" customHeight="1" x14ac:dyDescent="0.15">
      <c r="A34" s="225">
        <v>7</v>
      </c>
      <c r="B34" s="1017" t="s">
        <v>396</v>
      </c>
      <c r="C34" s="1018"/>
      <c r="D34" s="1018"/>
      <c r="E34" s="1018"/>
      <c r="F34" s="1018"/>
      <c r="G34" s="1018"/>
      <c r="H34" s="1018"/>
      <c r="I34" s="1018"/>
      <c r="J34" s="1018"/>
      <c r="K34" s="1018"/>
      <c r="L34" s="1018"/>
      <c r="M34" s="1018"/>
      <c r="N34" s="1018"/>
      <c r="O34" s="1018"/>
      <c r="P34" s="1019"/>
      <c r="Q34" s="1025">
        <v>18</v>
      </c>
      <c r="R34" s="1026"/>
      <c r="S34" s="1026"/>
      <c r="T34" s="1026"/>
      <c r="U34" s="1026"/>
      <c r="V34" s="1026">
        <v>6</v>
      </c>
      <c r="W34" s="1026"/>
      <c r="X34" s="1026"/>
      <c r="Y34" s="1026"/>
      <c r="Z34" s="1026"/>
      <c r="AA34" s="1026">
        <v>12</v>
      </c>
      <c r="AB34" s="1026"/>
      <c r="AC34" s="1026"/>
      <c r="AD34" s="1026"/>
      <c r="AE34" s="1027"/>
      <c r="AF34" s="1022">
        <v>12</v>
      </c>
      <c r="AG34" s="1023"/>
      <c r="AH34" s="1023"/>
      <c r="AI34" s="1023"/>
      <c r="AJ34" s="1024"/>
      <c r="AK34" s="967">
        <v>131</v>
      </c>
      <c r="AL34" s="958"/>
      <c r="AM34" s="958"/>
      <c r="AN34" s="958"/>
      <c r="AO34" s="958"/>
      <c r="AP34" s="958">
        <v>1033</v>
      </c>
      <c r="AQ34" s="958"/>
      <c r="AR34" s="958"/>
      <c r="AS34" s="958"/>
      <c r="AT34" s="958"/>
      <c r="AU34" s="958">
        <v>924</v>
      </c>
      <c r="AV34" s="958"/>
      <c r="AW34" s="958"/>
      <c r="AX34" s="958"/>
      <c r="AY34" s="958"/>
      <c r="AZ34" s="1028" t="s">
        <v>552</v>
      </c>
      <c r="BA34" s="1028"/>
      <c r="BB34" s="1028"/>
      <c r="BC34" s="1028"/>
      <c r="BD34" s="1028"/>
      <c r="BE34" s="959" t="s">
        <v>395</v>
      </c>
      <c r="BF34" s="959"/>
      <c r="BG34" s="959"/>
      <c r="BH34" s="959"/>
      <c r="BI34" s="960"/>
      <c r="BJ34" s="214"/>
      <c r="BK34" s="214"/>
      <c r="BL34" s="214"/>
      <c r="BM34" s="214"/>
      <c r="BN34" s="214"/>
      <c r="BO34" s="224"/>
      <c r="BP34" s="224"/>
      <c r="BQ34" s="221">
        <v>28</v>
      </c>
      <c r="BR34" s="222"/>
      <c r="BS34" s="979"/>
      <c r="BT34" s="980"/>
      <c r="BU34" s="980"/>
      <c r="BV34" s="980"/>
      <c r="BW34" s="980"/>
      <c r="BX34" s="980"/>
      <c r="BY34" s="980"/>
      <c r="BZ34" s="980"/>
      <c r="CA34" s="980"/>
      <c r="CB34" s="980"/>
      <c r="CC34" s="980"/>
      <c r="CD34" s="980"/>
      <c r="CE34" s="980"/>
      <c r="CF34" s="980"/>
      <c r="CG34" s="1001"/>
      <c r="CH34" s="976"/>
      <c r="CI34" s="977"/>
      <c r="CJ34" s="977"/>
      <c r="CK34" s="977"/>
      <c r="CL34" s="978"/>
      <c r="CM34" s="976"/>
      <c r="CN34" s="977"/>
      <c r="CO34" s="977"/>
      <c r="CP34" s="977"/>
      <c r="CQ34" s="978"/>
      <c r="CR34" s="976"/>
      <c r="CS34" s="977"/>
      <c r="CT34" s="977"/>
      <c r="CU34" s="977"/>
      <c r="CV34" s="978"/>
      <c r="CW34" s="976"/>
      <c r="CX34" s="977"/>
      <c r="CY34" s="977"/>
      <c r="CZ34" s="977"/>
      <c r="DA34" s="978"/>
      <c r="DB34" s="976"/>
      <c r="DC34" s="977"/>
      <c r="DD34" s="977"/>
      <c r="DE34" s="977"/>
      <c r="DF34" s="978"/>
      <c r="DG34" s="976"/>
      <c r="DH34" s="977"/>
      <c r="DI34" s="977"/>
      <c r="DJ34" s="977"/>
      <c r="DK34" s="978"/>
      <c r="DL34" s="976"/>
      <c r="DM34" s="977"/>
      <c r="DN34" s="977"/>
      <c r="DO34" s="977"/>
      <c r="DP34" s="978"/>
      <c r="DQ34" s="976"/>
      <c r="DR34" s="977"/>
      <c r="DS34" s="977"/>
      <c r="DT34" s="977"/>
      <c r="DU34" s="978"/>
      <c r="DV34" s="979"/>
      <c r="DW34" s="980"/>
      <c r="DX34" s="980"/>
      <c r="DY34" s="980"/>
      <c r="DZ34" s="981"/>
      <c r="EA34" s="212"/>
    </row>
    <row r="35" spans="1:131" ht="26.25" customHeight="1" x14ac:dyDescent="0.15">
      <c r="A35" s="225">
        <v>8</v>
      </c>
      <c r="B35" s="1017" t="s">
        <v>397</v>
      </c>
      <c r="C35" s="1018"/>
      <c r="D35" s="1018"/>
      <c r="E35" s="1018"/>
      <c r="F35" s="1018"/>
      <c r="G35" s="1018"/>
      <c r="H35" s="1018"/>
      <c r="I35" s="1018"/>
      <c r="J35" s="1018"/>
      <c r="K35" s="1018"/>
      <c r="L35" s="1018"/>
      <c r="M35" s="1018"/>
      <c r="N35" s="1018"/>
      <c r="O35" s="1018"/>
      <c r="P35" s="1019"/>
      <c r="Q35" s="1025">
        <v>64</v>
      </c>
      <c r="R35" s="1026"/>
      <c r="S35" s="1026"/>
      <c r="T35" s="1026"/>
      <c r="U35" s="1026"/>
      <c r="V35" s="1026">
        <v>64</v>
      </c>
      <c r="W35" s="1026"/>
      <c r="X35" s="1026"/>
      <c r="Y35" s="1026"/>
      <c r="Z35" s="1026"/>
      <c r="AA35" s="1026">
        <v>0</v>
      </c>
      <c r="AB35" s="1026"/>
      <c r="AC35" s="1026"/>
      <c r="AD35" s="1026"/>
      <c r="AE35" s="1027"/>
      <c r="AF35" s="1022">
        <v>0</v>
      </c>
      <c r="AG35" s="1023"/>
      <c r="AH35" s="1023"/>
      <c r="AI35" s="1023"/>
      <c r="AJ35" s="1024"/>
      <c r="AK35" s="967">
        <v>59</v>
      </c>
      <c r="AL35" s="958"/>
      <c r="AM35" s="958"/>
      <c r="AN35" s="958"/>
      <c r="AO35" s="958"/>
      <c r="AP35" s="958">
        <v>134</v>
      </c>
      <c r="AQ35" s="958"/>
      <c r="AR35" s="958"/>
      <c r="AS35" s="958"/>
      <c r="AT35" s="958"/>
      <c r="AU35" s="958">
        <v>127</v>
      </c>
      <c r="AV35" s="958"/>
      <c r="AW35" s="958"/>
      <c r="AX35" s="958"/>
      <c r="AY35" s="958"/>
      <c r="AZ35" s="1028" t="s">
        <v>552</v>
      </c>
      <c r="BA35" s="1028"/>
      <c r="BB35" s="1028"/>
      <c r="BC35" s="1028"/>
      <c r="BD35" s="1028"/>
      <c r="BE35" s="959" t="s">
        <v>398</v>
      </c>
      <c r="BF35" s="959"/>
      <c r="BG35" s="959"/>
      <c r="BH35" s="959"/>
      <c r="BI35" s="960"/>
      <c r="BJ35" s="214"/>
      <c r="BK35" s="214"/>
      <c r="BL35" s="214"/>
      <c r="BM35" s="214"/>
      <c r="BN35" s="214"/>
      <c r="BO35" s="224"/>
      <c r="BP35" s="224"/>
      <c r="BQ35" s="221">
        <v>29</v>
      </c>
      <c r="BR35" s="222"/>
      <c r="BS35" s="979"/>
      <c r="BT35" s="980"/>
      <c r="BU35" s="980"/>
      <c r="BV35" s="980"/>
      <c r="BW35" s="980"/>
      <c r="BX35" s="980"/>
      <c r="BY35" s="980"/>
      <c r="BZ35" s="980"/>
      <c r="CA35" s="980"/>
      <c r="CB35" s="980"/>
      <c r="CC35" s="980"/>
      <c r="CD35" s="980"/>
      <c r="CE35" s="980"/>
      <c r="CF35" s="980"/>
      <c r="CG35" s="1001"/>
      <c r="CH35" s="976"/>
      <c r="CI35" s="977"/>
      <c r="CJ35" s="977"/>
      <c r="CK35" s="977"/>
      <c r="CL35" s="978"/>
      <c r="CM35" s="976"/>
      <c r="CN35" s="977"/>
      <c r="CO35" s="977"/>
      <c r="CP35" s="977"/>
      <c r="CQ35" s="978"/>
      <c r="CR35" s="976"/>
      <c r="CS35" s="977"/>
      <c r="CT35" s="977"/>
      <c r="CU35" s="977"/>
      <c r="CV35" s="978"/>
      <c r="CW35" s="976"/>
      <c r="CX35" s="977"/>
      <c r="CY35" s="977"/>
      <c r="CZ35" s="977"/>
      <c r="DA35" s="978"/>
      <c r="DB35" s="976"/>
      <c r="DC35" s="977"/>
      <c r="DD35" s="977"/>
      <c r="DE35" s="977"/>
      <c r="DF35" s="978"/>
      <c r="DG35" s="976"/>
      <c r="DH35" s="977"/>
      <c r="DI35" s="977"/>
      <c r="DJ35" s="977"/>
      <c r="DK35" s="978"/>
      <c r="DL35" s="976"/>
      <c r="DM35" s="977"/>
      <c r="DN35" s="977"/>
      <c r="DO35" s="977"/>
      <c r="DP35" s="978"/>
      <c r="DQ35" s="976"/>
      <c r="DR35" s="977"/>
      <c r="DS35" s="977"/>
      <c r="DT35" s="977"/>
      <c r="DU35" s="978"/>
      <c r="DV35" s="979"/>
      <c r="DW35" s="980"/>
      <c r="DX35" s="980"/>
      <c r="DY35" s="980"/>
      <c r="DZ35" s="981"/>
      <c r="EA35" s="212"/>
    </row>
    <row r="36" spans="1:131" ht="26.25" customHeight="1" x14ac:dyDescent="0.15">
      <c r="A36" s="225">
        <v>9</v>
      </c>
      <c r="B36" s="1017" t="s">
        <v>399</v>
      </c>
      <c r="C36" s="1018"/>
      <c r="D36" s="1018"/>
      <c r="E36" s="1018"/>
      <c r="F36" s="1018"/>
      <c r="G36" s="1018"/>
      <c r="H36" s="1018"/>
      <c r="I36" s="1018"/>
      <c r="J36" s="1018"/>
      <c r="K36" s="1018"/>
      <c r="L36" s="1018"/>
      <c r="M36" s="1018"/>
      <c r="N36" s="1018"/>
      <c r="O36" s="1018"/>
      <c r="P36" s="1019"/>
      <c r="Q36" s="1025">
        <v>94</v>
      </c>
      <c r="R36" s="1026"/>
      <c r="S36" s="1026"/>
      <c r="T36" s="1026"/>
      <c r="U36" s="1026"/>
      <c r="V36" s="1026">
        <v>94</v>
      </c>
      <c r="W36" s="1026"/>
      <c r="X36" s="1026"/>
      <c r="Y36" s="1026"/>
      <c r="Z36" s="1026"/>
      <c r="AA36" s="1026">
        <v>0</v>
      </c>
      <c r="AB36" s="1026"/>
      <c r="AC36" s="1026"/>
      <c r="AD36" s="1026"/>
      <c r="AE36" s="1027"/>
      <c r="AF36" s="1022" t="s">
        <v>122</v>
      </c>
      <c r="AG36" s="1023"/>
      <c r="AH36" s="1023"/>
      <c r="AI36" s="1023"/>
      <c r="AJ36" s="1024"/>
      <c r="AK36" s="967">
        <v>55</v>
      </c>
      <c r="AL36" s="958"/>
      <c r="AM36" s="958"/>
      <c r="AN36" s="958"/>
      <c r="AO36" s="958"/>
      <c r="AP36" s="958">
        <v>0</v>
      </c>
      <c r="AQ36" s="958"/>
      <c r="AR36" s="958"/>
      <c r="AS36" s="958"/>
      <c r="AT36" s="958"/>
      <c r="AU36" s="958">
        <v>0</v>
      </c>
      <c r="AV36" s="958"/>
      <c r="AW36" s="958"/>
      <c r="AX36" s="958"/>
      <c r="AY36" s="958"/>
      <c r="AZ36" s="1028" t="s">
        <v>552</v>
      </c>
      <c r="BA36" s="1028"/>
      <c r="BB36" s="1028"/>
      <c r="BC36" s="1028"/>
      <c r="BD36" s="1028"/>
      <c r="BE36" s="959" t="s">
        <v>398</v>
      </c>
      <c r="BF36" s="959"/>
      <c r="BG36" s="959"/>
      <c r="BH36" s="959"/>
      <c r="BI36" s="960"/>
      <c r="BJ36" s="214"/>
      <c r="BK36" s="214"/>
      <c r="BL36" s="214"/>
      <c r="BM36" s="214"/>
      <c r="BN36" s="214"/>
      <c r="BO36" s="224"/>
      <c r="BP36" s="224"/>
      <c r="BQ36" s="221">
        <v>30</v>
      </c>
      <c r="BR36" s="222"/>
      <c r="BS36" s="979"/>
      <c r="BT36" s="980"/>
      <c r="BU36" s="980"/>
      <c r="BV36" s="980"/>
      <c r="BW36" s="980"/>
      <c r="BX36" s="980"/>
      <c r="BY36" s="980"/>
      <c r="BZ36" s="980"/>
      <c r="CA36" s="980"/>
      <c r="CB36" s="980"/>
      <c r="CC36" s="980"/>
      <c r="CD36" s="980"/>
      <c r="CE36" s="980"/>
      <c r="CF36" s="980"/>
      <c r="CG36" s="1001"/>
      <c r="CH36" s="976"/>
      <c r="CI36" s="977"/>
      <c r="CJ36" s="977"/>
      <c r="CK36" s="977"/>
      <c r="CL36" s="978"/>
      <c r="CM36" s="976"/>
      <c r="CN36" s="977"/>
      <c r="CO36" s="977"/>
      <c r="CP36" s="977"/>
      <c r="CQ36" s="978"/>
      <c r="CR36" s="976"/>
      <c r="CS36" s="977"/>
      <c r="CT36" s="977"/>
      <c r="CU36" s="977"/>
      <c r="CV36" s="978"/>
      <c r="CW36" s="976"/>
      <c r="CX36" s="977"/>
      <c r="CY36" s="977"/>
      <c r="CZ36" s="977"/>
      <c r="DA36" s="978"/>
      <c r="DB36" s="976"/>
      <c r="DC36" s="977"/>
      <c r="DD36" s="977"/>
      <c r="DE36" s="977"/>
      <c r="DF36" s="978"/>
      <c r="DG36" s="976"/>
      <c r="DH36" s="977"/>
      <c r="DI36" s="977"/>
      <c r="DJ36" s="977"/>
      <c r="DK36" s="978"/>
      <c r="DL36" s="976"/>
      <c r="DM36" s="977"/>
      <c r="DN36" s="977"/>
      <c r="DO36" s="977"/>
      <c r="DP36" s="978"/>
      <c r="DQ36" s="976"/>
      <c r="DR36" s="977"/>
      <c r="DS36" s="977"/>
      <c r="DT36" s="977"/>
      <c r="DU36" s="978"/>
      <c r="DV36" s="979"/>
      <c r="DW36" s="980"/>
      <c r="DX36" s="980"/>
      <c r="DY36" s="980"/>
      <c r="DZ36" s="981"/>
      <c r="EA36" s="212"/>
    </row>
    <row r="37" spans="1:131" ht="26.25" customHeight="1" x14ac:dyDescent="0.15">
      <c r="A37" s="225">
        <v>10</v>
      </c>
      <c r="B37" s="1017"/>
      <c r="C37" s="1018"/>
      <c r="D37" s="1018"/>
      <c r="E37" s="1018"/>
      <c r="F37" s="1018"/>
      <c r="G37" s="1018"/>
      <c r="H37" s="1018"/>
      <c r="I37" s="1018"/>
      <c r="J37" s="1018"/>
      <c r="K37" s="1018"/>
      <c r="L37" s="1018"/>
      <c r="M37" s="1018"/>
      <c r="N37" s="1018"/>
      <c r="O37" s="1018"/>
      <c r="P37" s="1019"/>
      <c r="Q37" s="1025"/>
      <c r="R37" s="1026"/>
      <c r="S37" s="1026"/>
      <c r="T37" s="1026"/>
      <c r="U37" s="1026"/>
      <c r="V37" s="1026"/>
      <c r="W37" s="1026"/>
      <c r="X37" s="1026"/>
      <c r="Y37" s="1026"/>
      <c r="Z37" s="1026"/>
      <c r="AA37" s="1026"/>
      <c r="AB37" s="1026"/>
      <c r="AC37" s="1026"/>
      <c r="AD37" s="1026"/>
      <c r="AE37" s="1027"/>
      <c r="AF37" s="1022"/>
      <c r="AG37" s="1023"/>
      <c r="AH37" s="1023"/>
      <c r="AI37" s="1023"/>
      <c r="AJ37" s="1024"/>
      <c r="AK37" s="967"/>
      <c r="AL37" s="958"/>
      <c r="AM37" s="958"/>
      <c r="AN37" s="958"/>
      <c r="AO37" s="958"/>
      <c r="AP37" s="958"/>
      <c r="AQ37" s="958"/>
      <c r="AR37" s="958"/>
      <c r="AS37" s="958"/>
      <c r="AT37" s="958"/>
      <c r="AU37" s="958"/>
      <c r="AV37" s="958"/>
      <c r="AW37" s="958"/>
      <c r="AX37" s="958"/>
      <c r="AY37" s="958"/>
      <c r="AZ37" s="1028"/>
      <c r="BA37" s="1028"/>
      <c r="BB37" s="1028"/>
      <c r="BC37" s="1028"/>
      <c r="BD37" s="1028"/>
      <c r="BE37" s="959"/>
      <c r="BF37" s="959"/>
      <c r="BG37" s="959"/>
      <c r="BH37" s="959"/>
      <c r="BI37" s="960"/>
      <c r="BJ37" s="214"/>
      <c r="BK37" s="214"/>
      <c r="BL37" s="214"/>
      <c r="BM37" s="214"/>
      <c r="BN37" s="214"/>
      <c r="BO37" s="224"/>
      <c r="BP37" s="224"/>
      <c r="BQ37" s="221">
        <v>31</v>
      </c>
      <c r="BR37" s="222"/>
      <c r="BS37" s="979"/>
      <c r="BT37" s="980"/>
      <c r="BU37" s="980"/>
      <c r="BV37" s="980"/>
      <c r="BW37" s="980"/>
      <c r="BX37" s="980"/>
      <c r="BY37" s="980"/>
      <c r="BZ37" s="980"/>
      <c r="CA37" s="980"/>
      <c r="CB37" s="980"/>
      <c r="CC37" s="980"/>
      <c r="CD37" s="980"/>
      <c r="CE37" s="980"/>
      <c r="CF37" s="980"/>
      <c r="CG37" s="1001"/>
      <c r="CH37" s="976"/>
      <c r="CI37" s="977"/>
      <c r="CJ37" s="977"/>
      <c r="CK37" s="977"/>
      <c r="CL37" s="978"/>
      <c r="CM37" s="976"/>
      <c r="CN37" s="977"/>
      <c r="CO37" s="977"/>
      <c r="CP37" s="977"/>
      <c r="CQ37" s="978"/>
      <c r="CR37" s="976"/>
      <c r="CS37" s="977"/>
      <c r="CT37" s="977"/>
      <c r="CU37" s="977"/>
      <c r="CV37" s="978"/>
      <c r="CW37" s="976"/>
      <c r="CX37" s="977"/>
      <c r="CY37" s="977"/>
      <c r="CZ37" s="977"/>
      <c r="DA37" s="978"/>
      <c r="DB37" s="976"/>
      <c r="DC37" s="977"/>
      <c r="DD37" s="977"/>
      <c r="DE37" s="977"/>
      <c r="DF37" s="978"/>
      <c r="DG37" s="976"/>
      <c r="DH37" s="977"/>
      <c r="DI37" s="977"/>
      <c r="DJ37" s="977"/>
      <c r="DK37" s="978"/>
      <c r="DL37" s="976"/>
      <c r="DM37" s="977"/>
      <c r="DN37" s="977"/>
      <c r="DO37" s="977"/>
      <c r="DP37" s="978"/>
      <c r="DQ37" s="976"/>
      <c r="DR37" s="977"/>
      <c r="DS37" s="977"/>
      <c r="DT37" s="977"/>
      <c r="DU37" s="978"/>
      <c r="DV37" s="979"/>
      <c r="DW37" s="980"/>
      <c r="DX37" s="980"/>
      <c r="DY37" s="980"/>
      <c r="DZ37" s="981"/>
      <c r="EA37" s="212"/>
    </row>
    <row r="38" spans="1:131" ht="26.25" customHeight="1" x14ac:dyDescent="0.15">
      <c r="A38" s="225">
        <v>11</v>
      </c>
      <c r="B38" s="1017"/>
      <c r="C38" s="1018"/>
      <c r="D38" s="1018"/>
      <c r="E38" s="1018"/>
      <c r="F38" s="1018"/>
      <c r="G38" s="1018"/>
      <c r="H38" s="1018"/>
      <c r="I38" s="1018"/>
      <c r="J38" s="1018"/>
      <c r="K38" s="1018"/>
      <c r="L38" s="1018"/>
      <c r="M38" s="1018"/>
      <c r="N38" s="1018"/>
      <c r="O38" s="1018"/>
      <c r="P38" s="1019"/>
      <c r="Q38" s="1025"/>
      <c r="R38" s="1026"/>
      <c r="S38" s="1026"/>
      <c r="T38" s="1026"/>
      <c r="U38" s="1026"/>
      <c r="V38" s="1026"/>
      <c r="W38" s="1026"/>
      <c r="X38" s="1026"/>
      <c r="Y38" s="1026"/>
      <c r="Z38" s="1026"/>
      <c r="AA38" s="1026"/>
      <c r="AB38" s="1026"/>
      <c r="AC38" s="1026"/>
      <c r="AD38" s="1026"/>
      <c r="AE38" s="1027"/>
      <c r="AF38" s="1022"/>
      <c r="AG38" s="1023"/>
      <c r="AH38" s="1023"/>
      <c r="AI38" s="1023"/>
      <c r="AJ38" s="1024"/>
      <c r="AK38" s="967"/>
      <c r="AL38" s="958"/>
      <c r="AM38" s="958"/>
      <c r="AN38" s="958"/>
      <c r="AO38" s="958"/>
      <c r="AP38" s="958"/>
      <c r="AQ38" s="958"/>
      <c r="AR38" s="958"/>
      <c r="AS38" s="958"/>
      <c r="AT38" s="958"/>
      <c r="AU38" s="958"/>
      <c r="AV38" s="958"/>
      <c r="AW38" s="958"/>
      <c r="AX38" s="958"/>
      <c r="AY38" s="958"/>
      <c r="AZ38" s="1028"/>
      <c r="BA38" s="1028"/>
      <c r="BB38" s="1028"/>
      <c r="BC38" s="1028"/>
      <c r="BD38" s="1028"/>
      <c r="BE38" s="959"/>
      <c r="BF38" s="959"/>
      <c r="BG38" s="959"/>
      <c r="BH38" s="959"/>
      <c r="BI38" s="960"/>
      <c r="BJ38" s="214"/>
      <c r="BK38" s="214"/>
      <c r="BL38" s="214"/>
      <c r="BM38" s="214"/>
      <c r="BN38" s="214"/>
      <c r="BO38" s="224"/>
      <c r="BP38" s="224"/>
      <c r="BQ38" s="221">
        <v>32</v>
      </c>
      <c r="BR38" s="222"/>
      <c r="BS38" s="979"/>
      <c r="BT38" s="980"/>
      <c r="BU38" s="980"/>
      <c r="BV38" s="980"/>
      <c r="BW38" s="980"/>
      <c r="BX38" s="980"/>
      <c r="BY38" s="980"/>
      <c r="BZ38" s="980"/>
      <c r="CA38" s="980"/>
      <c r="CB38" s="980"/>
      <c r="CC38" s="980"/>
      <c r="CD38" s="980"/>
      <c r="CE38" s="980"/>
      <c r="CF38" s="980"/>
      <c r="CG38" s="1001"/>
      <c r="CH38" s="976"/>
      <c r="CI38" s="977"/>
      <c r="CJ38" s="977"/>
      <c r="CK38" s="977"/>
      <c r="CL38" s="978"/>
      <c r="CM38" s="976"/>
      <c r="CN38" s="977"/>
      <c r="CO38" s="977"/>
      <c r="CP38" s="977"/>
      <c r="CQ38" s="978"/>
      <c r="CR38" s="976"/>
      <c r="CS38" s="977"/>
      <c r="CT38" s="977"/>
      <c r="CU38" s="977"/>
      <c r="CV38" s="978"/>
      <c r="CW38" s="976"/>
      <c r="CX38" s="977"/>
      <c r="CY38" s="977"/>
      <c r="CZ38" s="977"/>
      <c r="DA38" s="978"/>
      <c r="DB38" s="976"/>
      <c r="DC38" s="977"/>
      <c r="DD38" s="977"/>
      <c r="DE38" s="977"/>
      <c r="DF38" s="978"/>
      <c r="DG38" s="976"/>
      <c r="DH38" s="977"/>
      <c r="DI38" s="977"/>
      <c r="DJ38" s="977"/>
      <c r="DK38" s="978"/>
      <c r="DL38" s="976"/>
      <c r="DM38" s="977"/>
      <c r="DN38" s="977"/>
      <c r="DO38" s="977"/>
      <c r="DP38" s="978"/>
      <c r="DQ38" s="976"/>
      <c r="DR38" s="977"/>
      <c r="DS38" s="977"/>
      <c r="DT38" s="977"/>
      <c r="DU38" s="978"/>
      <c r="DV38" s="979"/>
      <c r="DW38" s="980"/>
      <c r="DX38" s="980"/>
      <c r="DY38" s="980"/>
      <c r="DZ38" s="981"/>
      <c r="EA38" s="212"/>
    </row>
    <row r="39" spans="1:131" ht="26.25" customHeight="1" x14ac:dyDescent="0.15">
      <c r="A39" s="225">
        <v>12</v>
      </c>
      <c r="B39" s="1017"/>
      <c r="C39" s="1018"/>
      <c r="D39" s="1018"/>
      <c r="E39" s="1018"/>
      <c r="F39" s="1018"/>
      <c r="G39" s="1018"/>
      <c r="H39" s="1018"/>
      <c r="I39" s="1018"/>
      <c r="J39" s="1018"/>
      <c r="K39" s="1018"/>
      <c r="L39" s="1018"/>
      <c r="M39" s="1018"/>
      <c r="N39" s="1018"/>
      <c r="O39" s="1018"/>
      <c r="P39" s="1019"/>
      <c r="Q39" s="1025"/>
      <c r="R39" s="1026"/>
      <c r="S39" s="1026"/>
      <c r="T39" s="1026"/>
      <c r="U39" s="1026"/>
      <c r="V39" s="1026"/>
      <c r="W39" s="1026"/>
      <c r="X39" s="1026"/>
      <c r="Y39" s="1026"/>
      <c r="Z39" s="1026"/>
      <c r="AA39" s="1026"/>
      <c r="AB39" s="1026"/>
      <c r="AC39" s="1026"/>
      <c r="AD39" s="1026"/>
      <c r="AE39" s="1027"/>
      <c r="AF39" s="1022"/>
      <c r="AG39" s="1023"/>
      <c r="AH39" s="1023"/>
      <c r="AI39" s="1023"/>
      <c r="AJ39" s="1024"/>
      <c r="AK39" s="967"/>
      <c r="AL39" s="958"/>
      <c r="AM39" s="958"/>
      <c r="AN39" s="958"/>
      <c r="AO39" s="958"/>
      <c r="AP39" s="958"/>
      <c r="AQ39" s="958"/>
      <c r="AR39" s="958"/>
      <c r="AS39" s="958"/>
      <c r="AT39" s="958"/>
      <c r="AU39" s="958"/>
      <c r="AV39" s="958"/>
      <c r="AW39" s="958"/>
      <c r="AX39" s="958"/>
      <c r="AY39" s="958"/>
      <c r="AZ39" s="1028"/>
      <c r="BA39" s="1028"/>
      <c r="BB39" s="1028"/>
      <c r="BC39" s="1028"/>
      <c r="BD39" s="1028"/>
      <c r="BE39" s="959"/>
      <c r="BF39" s="959"/>
      <c r="BG39" s="959"/>
      <c r="BH39" s="959"/>
      <c r="BI39" s="960"/>
      <c r="BJ39" s="214"/>
      <c r="BK39" s="214"/>
      <c r="BL39" s="214"/>
      <c r="BM39" s="214"/>
      <c r="BN39" s="214"/>
      <c r="BO39" s="224"/>
      <c r="BP39" s="224"/>
      <c r="BQ39" s="221">
        <v>33</v>
      </c>
      <c r="BR39" s="222"/>
      <c r="BS39" s="979"/>
      <c r="BT39" s="980"/>
      <c r="BU39" s="980"/>
      <c r="BV39" s="980"/>
      <c r="BW39" s="980"/>
      <c r="BX39" s="980"/>
      <c r="BY39" s="980"/>
      <c r="BZ39" s="980"/>
      <c r="CA39" s="980"/>
      <c r="CB39" s="980"/>
      <c r="CC39" s="980"/>
      <c r="CD39" s="980"/>
      <c r="CE39" s="980"/>
      <c r="CF39" s="980"/>
      <c r="CG39" s="1001"/>
      <c r="CH39" s="976"/>
      <c r="CI39" s="977"/>
      <c r="CJ39" s="977"/>
      <c r="CK39" s="977"/>
      <c r="CL39" s="978"/>
      <c r="CM39" s="976"/>
      <c r="CN39" s="977"/>
      <c r="CO39" s="977"/>
      <c r="CP39" s="977"/>
      <c r="CQ39" s="978"/>
      <c r="CR39" s="976"/>
      <c r="CS39" s="977"/>
      <c r="CT39" s="977"/>
      <c r="CU39" s="977"/>
      <c r="CV39" s="978"/>
      <c r="CW39" s="976"/>
      <c r="CX39" s="977"/>
      <c r="CY39" s="977"/>
      <c r="CZ39" s="977"/>
      <c r="DA39" s="978"/>
      <c r="DB39" s="976"/>
      <c r="DC39" s="977"/>
      <c r="DD39" s="977"/>
      <c r="DE39" s="977"/>
      <c r="DF39" s="978"/>
      <c r="DG39" s="976"/>
      <c r="DH39" s="977"/>
      <c r="DI39" s="977"/>
      <c r="DJ39" s="977"/>
      <c r="DK39" s="978"/>
      <c r="DL39" s="976"/>
      <c r="DM39" s="977"/>
      <c r="DN39" s="977"/>
      <c r="DO39" s="977"/>
      <c r="DP39" s="978"/>
      <c r="DQ39" s="976"/>
      <c r="DR39" s="977"/>
      <c r="DS39" s="977"/>
      <c r="DT39" s="977"/>
      <c r="DU39" s="978"/>
      <c r="DV39" s="979"/>
      <c r="DW39" s="980"/>
      <c r="DX39" s="980"/>
      <c r="DY39" s="980"/>
      <c r="DZ39" s="981"/>
      <c r="EA39" s="212"/>
    </row>
    <row r="40" spans="1:131" ht="26.25" customHeight="1" x14ac:dyDescent="0.15">
      <c r="A40" s="221">
        <v>13</v>
      </c>
      <c r="B40" s="1017"/>
      <c r="C40" s="1018"/>
      <c r="D40" s="1018"/>
      <c r="E40" s="1018"/>
      <c r="F40" s="1018"/>
      <c r="G40" s="1018"/>
      <c r="H40" s="1018"/>
      <c r="I40" s="1018"/>
      <c r="J40" s="1018"/>
      <c r="K40" s="1018"/>
      <c r="L40" s="1018"/>
      <c r="M40" s="1018"/>
      <c r="N40" s="1018"/>
      <c r="O40" s="1018"/>
      <c r="P40" s="1019"/>
      <c r="Q40" s="1025"/>
      <c r="R40" s="1026"/>
      <c r="S40" s="1026"/>
      <c r="T40" s="1026"/>
      <c r="U40" s="1026"/>
      <c r="V40" s="1026"/>
      <c r="W40" s="1026"/>
      <c r="X40" s="1026"/>
      <c r="Y40" s="1026"/>
      <c r="Z40" s="1026"/>
      <c r="AA40" s="1026"/>
      <c r="AB40" s="1026"/>
      <c r="AC40" s="1026"/>
      <c r="AD40" s="1026"/>
      <c r="AE40" s="1027"/>
      <c r="AF40" s="1022"/>
      <c r="AG40" s="1023"/>
      <c r="AH40" s="1023"/>
      <c r="AI40" s="1023"/>
      <c r="AJ40" s="1024"/>
      <c r="AK40" s="967"/>
      <c r="AL40" s="958"/>
      <c r="AM40" s="958"/>
      <c r="AN40" s="958"/>
      <c r="AO40" s="958"/>
      <c r="AP40" s="958"/>
      <c r="AQ40" s="958"/>
      <c r="AR40" s="958"/>
      <c r="AS40" s="958"/>
      <c r="AT40" s="958"/>
      <c r="AU40" s="958"/>
      <c r="AV40" s="958"/>
      <c r="AW40" s="958"/>
      <c r="AX40" s="958"/>
      <c r="AY40" s="958"/>
      <c r="AZ40" s="1028"/>
      <c r="BA40" s="1028"/>
      <c r="BB40" s="1028"/>
      <c r="BC40" s="1028"/>
      <c r="BD40" s="1028"/>
      <c r="BE40" s="959"/>
      <c r="BF40" s="959"/>
      <c r="BG40" s="959"/>
      <c r="BH40" s="959"/>
      <c r="BI40" s="960"/>
      <c r="BJ40" s="214"/>
      <c r="BK40" s="214"/>
      <c r="BL40" s="214"/>
      <c r="BM40" s="214"/>
      <c r="BN40" s="214"/>
      <c r="BO40" s="224"/>
      <c r="BP40" s="224"/>
      <c r="BQ40" s="221">
        <v>34</v>
      </c>
      <c r="BR40" s="222"/>
      <c r="BS40" s="979"/>
      <c r="BT40" s="980"/>
      <c r="BU40" s="980"/>
      <c r="BV40" s="980"/>
      <c r="BW40" s="980"/>
      <c r="BX40" s="980"/>
      <c r="BY40" s="980"/>
      <c r="BZ40" s="980"/>
      <c r="CA40" s="980"/>
      <c r="CB40" s="980"/>
      <c r="CC40" s="980"/>
      <c r="CD40" s="980"/>
      <c r="CE40" s="980"/>
      <c r="CF40" s="980"/>
      <c r="CG40" s="1001"/>
      <c r="CH40" s="976"/>
      <c r="CI40" s="977"/>
      <c r="CJ40" s="977"/>
      <c r="CK40" s="977"/>
      <c r="CL40" s="978"/>
      <c r="CM40" s="976"/>
      <c r="CN40" s="977"/>
      <c r="CO40" s="977"/>
      <c r="CP40" s="977"/>
      <c r="CQ40" s="978"/>
      <c r="CR40" s="976"/>
      <c r="CS40" s="977"/>
      <c r="CT40" s="977"/>
      <c r="CU40" s="977"/>
      <c r="CV40" s="978"/>
      <c r="CW40" s="976"/>
      <c r="CX40" s="977"/>
      <c r="CY40" s="977"/>
      <c r="CZ40" s="977"/>
      <c r="DA40" s="978"/>
      <c r="DB40" s="976"/>
      <c r="DC40" s="977"/>
      <c r="DD40" s="977"/>
      <c r="DE40" s="977"/>
      <c r="DF40" s="978"/>
      <c r="DG40" s="976"/>
      <c r="DH40" s="977"/>
      <c r="DI40" s="977"/>
      <c r="DJ40" s="977"/>
      <c r="DK40" s="978"/>
      <c r="DL40" s="976"/>
      <c r="DM40" s="977"/>
      <c r="DN40" s="977"/>
      <c r="DO40" s="977"/>
      <c r="DP40" s="978"/>
      <c r="DQ40" s="976"/>
      <c r="DR40" s="977"/>
      <c r="DS40" s="977"/>
      <c r="DT40" s="977"/>
      <c r="DU40" s="978"/>
      <c r="DV40" s="979"/>
      <c r="DW40" s="980"/>
      <c r="DX40" s="980"/>
      <c r="DY40" s="980"/>
      <c r="DZ40" s="981"/>
      <c r="EA40" s="212"/>
    </row>
    <row r="41" spans="1:131" ht="26.25" customHeight="1" x14ac:dyDescent="0.15">
      <c r="A41" s="221">
        <v>14</v>
      </c>
      <c r="B41" s="1017"/>
      <c r="C41" s="1018"/>
      <c r="D41" s="1018"/>
      <c r="E41" s="1018"/>
      <c r="F41" s="1018"/>
      <c r="G41" s="1018"/>
      <c r="H41" s="1018"/>
      <c r="I41" s="1018"/>
      <c r="J41" s="1018"/>
      <c r="K41" s="1018"/>
      <c r="L41" s="1018"/>
      <c r="M41" s="1018"/>
      <c r="N41" s="1018"/>
      <c r="O41" s="1018"/>
      <c r="P41" s="1019"/>
      <c r="Q41" s="1025"/>
      <c r="R41" s="1026"/>
      <c r="S41" s="1026"/>
      <c r="T41" s="1026"/>
      <c r="U41" s="1026"/>
      <c r="V41" s="1026"/>
      <c r="W41" s="1026"/>
      <c r="X41" s="1026"/>
      <c r="Y41" s="1026"/>
      <c r="Z41" s="1026"/>
      <c r="AA41" s="1026"/>
      <c r="AB41" s="1026"/>
      <c r="AC41" s="1026"/>
      <c r="AD41" s="1026"/>
      <c r="AE41" s="1027"/>
      <c r="AF41" s="1022"/>
      <c r="AG41" s="1023"/>
      <c r="AH41" s="1023"/>
      <c r="AI41" s="1023"/>
      <c r="AJ41" s="1024"/>
      <c r="AK41" s="967"/>
      <c r="AL41" s="958"/>
      <c r="AM41" s="958"/>
      <c r="AN41" s="958"/>
      <c r="AO41" s="958"/>
      <c r="AP41" s="958"/>
      <c r="AQ41" s="958"/>
      <c r="AR41" s="958"/>
      <c r="AS41" s="958"/>
      <c r="AT41" s="958"/>
      <c r="AU41" s="958"/>
      <c r="AV41" s="958"/>
      <c r="AW41" s="958"/>
      <c r="AX41" s="958"/>
      <c r="AY41" s="958"/>
      <c r="AZ41" s="1028"/>
      <c r="BA41" s="1028"/>
      <c r="BB41" s="1028"/>
      <c r="BC41" s="1028"/>
      <c r="BD41" s="1028"/>
      <c r="BE41" s="959"/>
      <c r="BF41" s="959"/>
      <c r="BG41" s="959"/>
      <c r="BH41" s="959"/>
      <c r="BI41" s="960"/>
      <c r="BJ41" s="214"/>
      <c r="BK41" s="214"/>
      <c r="BL41" s="214"/>
      <c r="BM41" s="214"/>
      <c r="BN41" s="214"/>
      <c r="BO41" s="224"/>
      <c r="BP41" s="224"/>
      <c r="BQ41" s="221">
        <v>35</v>
      </c>
      <c r="BR41" s="222"/>
      <c r="BS41" s="979"/>
      <c r="BT41" s="980"/>
      <c r="BU41" s="980"/>
      <c r="BV41" s="980"/>
      <c r="BW41" s="980"/>
      <c r="BX41" s="980"/>
      <c r="BY41" s="980"/>
      <c r="BZ41" s="980"/>
      <c r="CA41" s="980"/>
      <c r="CB41" s="980"/>
      <c r="CC41" s="980"/>
      <c r="CD41" s="980"/>
      <c r="CE41" s="980"/>
      <c r="CF41" s="980"/>
      <c r="CG41" s="1001"/>
      <c r="CH41" s="976"/>
      <c r="CI41" s="977"/>
      <c r="CJ41" s="977"/>
      <c r="CK41" s="977"/>
      <c r="CL41" s="978"/>
      <c r="CM41" s="976"/>
      <c r="CN41" s="977"/>
      <c r="CO41" s="977"/>
      <c r="CP41" s="977"/>
      <c r="CQ41" s="978"/>
      <c r="CR41" s="976"/>
      <c r="CS41" s="977"/>
      <c r="CT41" s="977"/>
      <c r="CU41" s="977"/>
      <c r="CV41" s="978"/>
      <c r="CW41" s="976"/>
      <c r="CX41" s="977"/>
      <c r="CY41" s="977"/>
      <c r="CZ41" s="977"/>
      <c r="DA41" s="978"/>
      <c r="DB41" s="976"/>
      <c r="DC41" s="977"/>
      <c r="DD41" s="977"/>
      <c r="DE41" s="977"/>
      <c r="DF41" s="978"/>
      <c r="DG41" s="976"/>
      <c r="DH41" s="977"/>
      <c r="DI41" s="977"/>
      <c r="DJ41" s="977"/>
      <c r="DK41" s="978"/>
      <c r="DL41" s="976"/>
      <c r="DM41" s="977"/>
      <c r="DN41" s="977"/>
      <c r="DO41" s="977"/>
      <c r="DP41" s="978"/>
      <c r="DQ41" s="976"/>
      <c r="DR41" s="977"/>
      <c r="DS41" s="977"/>
      <c r="DT41" s="977"/>
      <c r="DU41" s="978"/>
      <c r="DV41" s="979"/>
      <c r="DW41" s="980"/>
      <c r="DX41" s="980"/>
      <c r="DY41" s="980"/>
      <c r="DZ41" s="981"/>
      <c r="EA41" s="212"/>
    </row>
    <row r="42" spans="1:131" ht="26.25" customHeight="1" x14ac:dyDescent="0.15">
      <c r="A42" s="221">
        <v>15</v>
      </c>
      <c r="B42" s="1017"/>
      <c r="C42" s="1018"/>
      <c r="D42" s="1018"/>
      <c r="E42" s="1018"/>
      <c r="F42" s="1018"/>
      <c r="G42" s="1018"/>
      <c r="H42" s="1018"/>
      <c r="I42" s="1018"/>
      <c r="J42" s="1018"/>
      <c r="K42" s="1018"/>
      <c r="L42" s="1018"/>
      <c r="M42" s="1018"/>
      <c r="N42" s="1018"/>
      <c r="O42" s="1018"/>
      <c r="P42" s="1019"/>
      <c r="Q42" s="1025"/>
      <c r="R42" s="1026"/>
      <c r="S42" s="1026"/>
      <c r="T42" s="1026"/>
      <c r="U42" s="1026"/>
      <c r="V42" s="1026"/>
      <c r="W42" s="1026"/>
      <c r="X42" s="1026"/>
      <c r="Y42" s="1026"/>
      <c r="Z42" s="1026"/>
      <c r="AA42" s="1026"/>
      <c r="AB42" s="1026"/>
      <c r="AC42" s="1026"/>
      <c r="AD42" s="1026"/>
      <c r="AE42" s="1027"/>
      <c r="AF42" s="1022"/>
      <c r="AG42" s="1023"/>
      <c r="AH42" s="1023"/>
      <c r="AI42" s="1023"/>
      <c r="AJ42" s="1024"/>
      <c r="AK42" s="967"/>
      <c r="AL42" s="958"/>
      <c r="AM42" s="958"/>
      <c r="AN42" s="958"/>
      <c r="AO42" s="958"/>
      <c r="AP42" s="958"/>
      <c r="AQ42" s="958"/>
      <c r="AR42" s="958"/>
      <c r="AS42" s="958"/>
      <c r="AT42" s="958"/>
      <c r="AU42" s="958"/>
      <c r="AV42" s="958"/>
      <c r="AW42" s="958"/>
      <c r="AX42" s="958"/>
      <c r="AY42" s="958"/>
      <c r="AZ42" s="1028"/>
      <c r="BA42" s="1028"/>
      <c r="BB42" s="1028"/>
      <c r="BC42" s="1028"/>
      <c r="BD42" s="1028"/>
      <c r="BE42" s="959"/>
      <c r="BF42" s="959"/>
      <c r="BG42" s="959"/>
      <c r="BH42" s="959"/>
      <c r="BI42" s="960"/>
      <c r="BJ42" s="214"/>
      <c r="BK42" s="214"/>
      <c r="BL42" s="214"/>
      <c r="BM42" s="214"/>
      <c r="BN42" s="214"/>
      <c r="BO42" s="224"/>
      <c r="BP42" s="224"/>
      <c r="BQ42" s="221">
        <v>36</v>
      </c>
      <c r="BR42" s="222"/>
      <c r="BS42" s="979"/>
      <c r="BT42" s="980"/>
      <c r="BU42" s="980"/>
      <c r="BV42" s="980"/>
      <c r="BW42" s="980"/>
      <c r="BX42" s="980"/>
      <c r="BY42" s="980"/>
      <c r="BZ42" s="980"/>
      <c r="CA42" s="980"/>
      <c r="CB42" s="980"/>
      <c r="CC42" s="980"/>
      <c r="CD42" s="980"/>
      <c r="CE42" s="980"/>
      <c r="CF42" s="980"/>
      <c r="CG42" s="1001"/>
      <c r="CH42" s="976"/>
      <c r="CI42" s="977"/>
      <c r="CJ42" s="977"/>
      <c r="CK42" s="977"/>
      <c r="CL42" s="978"/>
      <c r="CM42" s="976"/>
      <c r="CN42" s="977"/>
      <c r="CO42" s="977"/>
      <c r="CP42" s="977"/>
      <c r="CQ42" s="978"/>
      <c r="CR42" s="976"/>
      <c r="CS42" s="977"/>
      <c r="CT42" s="977"/>
      <c r="CU42" s="977"/>
      <c r="CV42" s="978"/>
      <c r="CW42" s="976"/>
      <c r="CX42" s="977"/>
      <c r="CY42" s="977"/>
      <c r="CZ42" s="977"/>
      <c r="DA42" s="978"/>
      <c r="DB42" s="976"/>
      <c r="DC42" s="977"/>
      <c r="DD42" s="977"/>
      <c r="DE42" s="977"/>
      <c r="DF42" s="978"/>
      <c r="DG42" s="976"/>
      <c r="DH42" s="977"/>
      <c r="DI42" s="977"/>
      <c r="DJ42" s="977"/>
      <c r="DK42" s="978"/>
      <c r="DL42" s="976"/>
      <c r="DM42" s="977"/>
      <c r="DN42" s="977"/>
      <c r="DO42" s="977"/>
      <c r="DP42" s="978"/>
      <c r="DQ42" s="976"/>
      <c r="DR42" s="977"/>
      <c r="DS42" s="977"/>
      <c r="DT42" s="977"/>
      <c r="DU42" s="978"/>
      <c r="DV42" s="979"/>
      <c r="DW42" s="980"/>
      <c r="DX42" s="980"/>
      <c r="DY42" s="980"/>
      <c r="DZ42" s="981"/>
      <c r="EA42" s="212"/>
    </row>
    <row r="43" spans="1:131" ht="26.25" customHeight="1" x14ac:dyDescent="0.15">
      <c r="A43" s="221">
        <v>16</v>
      </c>
      <c r="B43" s="1017"/>
      <c r="C43" s="1018"/>
      <c r="D43" s="1018"/>
      <c r="E43" s="1018"/>
      <c r="F43" s="1018"/>
      <c r="G43" s="1018"/>
      <c r="H43" s="1018"/>
      <c r="I43" s="1018"/>
      <c r="J43" s="1018"/>
      <c r="K43" s="1018"/>
      <c r="L43" s="1018"/>
      <c r="M43" s="1018"/>
      <c r="N43" s="1018"/>
      <c r="O43" s="1018"/>
      <c r="P43" s="1019"/>
      <c r="Q43" s="1025"/>
      <c r="R43" s="1026"/>
      <c r="S43" s="1026"/>
      <c r="T43" s="1026"/>
      <c r="U43" s="1026"/>
      <c r="V43" s="1026"/>
      <c r="W43" s="1026"/>
      <c r="X43" s="1026"/>
      <c r="Y43" s="1026"/>
      <c r="Z43" s="1026"/>
      <c r="AA43" s="1026"/>
      <c r="AB43" s="1026"/>
      <c r="AC43" s="1026"/>
      <c r="AD43" s="1026"/>
      <c r="AE43" s="1027"/>
      <c r="AF43" s="1022"/>
      <c r="AG43" s="1023"/>
      <c r="AH43" s="1023"/>
      <c r="AI43" s="1023"/>
      <c r="AJ43" s="1024"/>
      <c r="AK43" s="967"/>
      <c r="AL43" s="958"/>
      <c r="AM43" s="958"/>
      <c r="AN43" s="958"/>
      <c r="AO43" s="958"/>
      <c r="AP43" s="958"/>
      <c r="AQ43" s="958"/>
      <c r="AR43" s="958"/>
      <c r="AS43" s="958"/>
      <c r="AT43" s="958"/>
      <c r="AU43" s="958"/>
      <c r="AV43" s="958"/>
      <c r="AW43" s="958"/>
      <c r="AX43" s="958"/>
      <c r="AY43" s="958"/>
      <c r="AZ43" s="1028"/>
      <c r="BA43" s="1028"/>
      <c r="BB43" s="1028"/>
      <c r="BC43" s="1028"/>
      <c r="BD43" s="1028"/>
      <c r="BE43" s="959"/>
      <c r="BF43" s="959"/>
      <c r="BG43" s="959"/>
      <c r="BH43" s="959"/>
      <c r="BI43" s="960"/>
      <c r="BJ43" s="214"/>
      <c r="BK43" s="214"/>
      <c r="BL43" s="214"/>
      <c r="BM43" s="214"/>
      <c r="BN43" s="214"/>
      <c r="BO43" s="224"/>
      <c r="BP43" s="224"/>
      <c r="BQ43" s="221">
        <v>37</v>
      </c>
      <c r="BR43" s="222"/>
      <c r="BS43" s="979"/>
      <c r="BT43" s="980"/>
      <c r="BU43" s="980"/>
      <c r="BV43" s="980"/>
      <c r="BW43" s="980"/>
      <c r="BX43" s="980"/>
      <c r="BY43" s="980"/>
      <c r="BZ43" s="980"/>
      <c r="CA43" s="980"/>
      <c r="CB43" s="980"/>
      <c r="CC43" s="980"/>
      <c r="CD43" s="980"/>
      <c r="CE43" s="980"/>
      <c r="CF43" s="980"/>
      <c r="CG43" s="1001"/>
      <c r="CH43" s="976"/>
      <c r="CI43" s="977"/>
      <c r="CJ43" s="977"/>
      <c r="CK43" s="977"/>
      <c r="CL43" s="978"/>
      <c r="CM43" s="976"/>
      <c r="CN43" s="977"/>
      <c r="CO43" s="977"/>
      <c r="CP43" s="977"/>
      <c r="CQ43" s="978"/>
      <c r="CR43" s="976"/>
      <c r="CS43" s="977"/>
      <c r="CT43" s="977"/>
      <c r="CU43" s="977"/>
      <c r="CV43" s="978"/>
      <c r="CW43" s="976"/>
      <c r="CX43" s="977"/>
      <c r="CY43" s="977"/>
      <c r="CZ43" s="977"/>
      <c r="DA43" s="978"/>
      <c r="DB43" s="976"/>
      <c r="DC43" s="977"/>
      <c r="DD43" s="977"/>
      <c r="DE43" s="977"/>
      <c r="DF43" s="978"/>
      <c r="DG43" s="976"/>
      <c r="DH43" s="977"/>
      <c r="DI43" s="977"/>
      <c r="DJ43" s="977"/>
      <c r="DK43" s="978"/>
      <c r="DL43" s="976"/>
      <c r="DM43" s="977"/>
      <c r="DN43" s="977"/>
      <c r="DO43" s="977"/>
      <c r="DP43" s="978"/>
      <c r="DQ43" s="976"/>
      <c r="DR43" s="977"/>
      <c r="DS43" s="977"/>
      <c r="DT43" s="977"/>
      <c r="DU43" s="978"/>
      <c r="DV43" s="979"/>
      <c r="DW43" s="980"/>
      <c r="DX43" s="980"/>
      <c r="DY43" s="980"/>
      <c r="DZ43" s="981"/>
      <c r="EA43" s="212"/>
    </row>
    <row r="44" spans="1:131" ht="26.25" customHeight="1" x14ac:dyDescent="0.15">
      <c r="A44" s="221">
        <v>17</v>
      </c>
      <c r="B44" s="1017"/>
      <c r="C44" s="1018"/>
      <c r="D44" s="1018"/>
      <c r="E44" s="1018"/>
      <c r="F44" s="1018"/>
      <c r="G44" s="1018"/>
      <c r="H44" s="1018"/>
      <c r="I44" s="1018"/>
      <c r="J44" s="1018"/>
      <c r="K44" s="1018"/>
      <c r="L44" s="1018"/>
      <c r="M44" s="1018"/>
      <c r="N44" s="1018"/>
      <c r="O44" s="1018"/>
      <c r="P44" s="1019"/>
      <c r="Q44" s="1025"/>
      <c r="R44" s="1026"/>
      <c r="S44" s="1026"/>
      <c r="T44" s="1026"/>
      <c r="U44" s="1026"/>
      <c r="V44" s="1026"/>
      <c r="W44" s="1026"/>
      <c r="X44" s="1026"/>
      <c r="Y44" s="1026"/>
      <c r="Z44" s="1026"/>
      <c r="AA44" s="1026"/>
      <c r="AB44" s="1026"/>
      <c r="AC44" s="1026"/>
      <c r="AD44" s="1026"/>
      <c r="AE44" s="1027"/>
      <c r="AF44" s="1022"/>
      <c r="AG44" s="1023"/>
      <c r="AH44" s="1023"/>
      <c r="AI44" s="1023"/>
      <c r="AJ44" s="1024"/>
      <c r="AK44" s="967"/>
      <c r="AL44" s="958"/>
      <c r="AM44" s="958"/>
      <c r="AN44" s="958"/>
      <c r="AO44" s="958"/>
      <c r="AP44" s="958"/>
      <c r="AQ44" s="958"/>
      <c r="AR44" s="958"/>
      <c r="AS44" s="958"/>
      <c r="AT44" s="958"/>
      <c r="AU44" s="958"/>
      <c r="AV44" s="958"/>
      <c r="AW44" s="958"/>
      <c r="AX44" s="958"/>
      <c r="AY44" s="958"/>
      <c r="AZ44" s="1028"/>
      <c r="BA44" s="1028"/>
      <c r="BB44" s="1028"/>
      <c r="BC44" s="1028"/>
      <c r="BD44" s="1028"/>
      <c r="BE44" s="959"/>
      <c r="BF44" s="959"/>
      <c r="BG44" s="959"/>
      <c r="BH44" s="959"/>
      <c r="BI44" s="960"/>
      <c r="BJ44" s="214"/>
      <c r="BK44" s="214"/>
      <c r="BL44" s="214"/>
      <c r="BM44" s="214"/>
      <c r="BN44" s="214"/>
      <c r="BO44" s="224"/>
      <c r="BP44" s="224"/>
      <c r="BQ44" s="221">
        <v>38</v>
      </c>
      <c r="BR44" s="222"/>
      <c r="BS44" s="979"/>
      <c r="BT44" s="980"/>
      <c r="BU44" s="980"/>
      <c r="BV44" s="980"/>
      <c r="BW44" s="980"/>
      <c r="BX44" s="980"/>
      <c r="BY44" s="980"/>
      <c r="BZ44" s="980"/>
      <c r="CA44" s="980"/>
      <c r="CB44" s="980"/>
      <c r="CC44" s="980"/>
      <c r="CD44" s="980"/>
      <c r="CE44" s="980"/>
      <c r="CF44" s="980"/>
      <c r="CG44" s="1001"/>
      <c r="CH44" s="976"/>
      <c r="CI44" s="977"/>
      <c r="CJ44" s="977"/>
      <c r="CK44" s="977"/>
      <c r="CL44" s="978"/>
      <c r="CM44" s="976"/>
      <c r="CN44" s="977"/>
      <c r="CO44" s="977"/>
      <c r="CP44" s="977"/>
      <c r="CQ44" s="978"/>
      <c r="CR44" s="976"/>
      <c r="CS44" s="977"/>
      <c r="CT44" s="977"/>
      <c r="CU44" s="977"/>
      <c r="CV44" s="978"/>
      <c r="CW44" s="976"/>
      <c r="CX44" s="977"/>
      <c r="CY44" s="977"/>
      <c r="CZ44" s="977"/>
      <c r="DA44" s="978"/>
      <c r="DB44" s="976"/>
      <c r="DC44" s="977"/>
      <c r="DD44" s="977"/>
      <c r="DE44" s="977"/>
      <c r="DF44" s="978"/>
      <c r="DG44" s="976"/>
      <c r="DH44" s="977"/>
      <c r="DI44" s="977"/>
      <c r="DJ44" s="977"/>
      <c r="DK44" s="978"/>
      <c r="DL44" s="976"/>
      <c r="DM44" s="977"/>
      <c r="DN44" s="977"/>
      <c r="DO44" s="977"/>
      <c r="DP44" s="978"/>
      <c r="DQ44" s="976"/>
      <c r="DR44" s="977"/>
      <c r="DS44" s="977"/>
      <c r="DT44" s="977"/>
      <c r="DU44" s="978"/>
      <c r="DV44" s="979"/>
      <c r="DW44" s="980"/>
      <c r="DX44" s="980"/>
      <c r="DY44" s="980"/>
      <c r="DZ44" s="981"/>
      <c r="EA44" s="212"/>
    </row>
    <row r="45" spans="1:131" ht="26.25" customHeight="1" x14ac:dyDescent="0.15">
      <c r="A45" s="221">
        <v>18</v>
      </c>
      <c r="B45" s="1017"/>
      <c r="C45" s="1018"/>
      <c r="D45" s="1018"/>
      <c r="E45" s="1018"/>
      <c r="F45" s="1018"/>
      <c r="G45" s="1018"/>
      <c r="H45" s="1018"/>
      <c r="I45" s="1018"/>
      <c r="J45" s="1018"/>
      <c r="K45" s="1018"/>
      <c r="L45" s="1018"/>
      <c r="M45" s="1018"/>
      <c r="N45" s="1018"/>
      <c r="O45" s="1018"/>
      <c r="P45" s="1019"/>
      <c r="Q45" s="1025"/>
      <c r="R45" s="1026"/>
      <c r="S45" s="1026"/>
      <c r="T45" s="1026"/>
      <c r="U45" s="1026"/>
      <c r="V45" s="1026"/>
      <c r="W45" s="1026"/>
      <c r="X45" s="1026"/>
      <c r="Y45" s="1026"/>
      <c r="Z45" s="1026"/>
      <c r="AA45" s="1026"/>
      <c r="AB45" s="1026"/>
      <c r="AC45" s="1026"/>
      <c r="AD45" s="1026"/>
      <c r="AE45" s="1027"/>
      <c r="AF45" s="1022"/>
      <c r="AG45" s="1023"/>
      <c r="AH45" s="1023"/>
      <c r="AI45" s="1023"/>
      <c r="AJ45" s="1024"/>
      <c r="AK45" s="967"/>
      <c r="AL45" s="958"/>
      <c r="AM45" s="958"/>
      <c r="AN45" s="958"/>
      <c r="AO45" s="958"/>
      <c r="AP45" s="958"/>
      <c r="AQ45" s="958"/>
      <c r="AR45" s="958"/>
      <c r="AS45" s="958"/>
      <c r="AT45" s="958"/>
      <c r="AU45" s="958"/>
      <c r="AV45" s="958"/>
      <c r="AW45" s="958"/>
      <c r="AX45" s="958"/>
      <c r="AY45" s="958"/>
      <c r="AZ45" s="1028"/>
      <c r="BA45" s="1028"/>
      <c r="BB45" s="1028"/>
      <c r="BC45" s="1028"/>
      <c r="BD45" s="1028"/>
      <c r="BE45" s="959"/>
      <c r="BF45" s="959"/>
      <c r="BG45" s="959"/>
      <c r="BH45" s="959"/>
      <c r="BI45" s="960"/>
      <c r="BJ45" s="214"/>
      <c r="BK45" s="214"/>
      <c r="BL45" s="214"/>
      <c r="BM45" s="214"/>
      <c r="BN45" s="214"/>
      <c r="BO45" s="224"/>
      <c r="BP45" s="224"/>
      <c r="BQ45" s="221">
        <v>39</v>
      </c>
      <c r="BR45" s="222"/>
      <c r="BS45" s="979"/>
      <c r="BT45" s="980"/>
      <c r="BU45" s="980"/>
      <c r="BV45" s="980"/>
      <c r="BW45" s="980"/>
      <c r="BX45" s="980"/>
      <c r="BY45" s="980"/>
      <c r="BZ45" s="980"/>
      <c r="CA45" s="980"/>
      <c r="CB45" s="980"/>
      <c r="CC45" s="980"/>
      <c r="CD45" s="980"/>
      <c r="CE45" s="980"/>
      <c r="CF45" s="980"/>
      <c r="CG45" s="1001"/>
      <c r="CH45" s="976"/>
      <c r="CI45" s="977"/>
      <c r="CJ45" s="977"/>
      <c r="CK45" s="977"/>
      <c r="CL45" s="978"/>
      <c r="CM45" s="976"/>
      <c r="CN45" s="977"/>
      <c r="CO45" s="977"/>
      <c r="CP45" s="977"/>
      <c r="CQ45" s="978"/>
      <c r="CR45" s="976"/>
      <c r="CS45" s="977"/>
      <c r="CT45" s="977"/>
      <c r="CU45" s="977"/>
      <c r="CV45" s="978"/>
      <c r="CW45" s="976"/>
      <c r="CX45" s="977"/>
      <c r="CY45" s="977"/>
      <c r="CZ45" s="977"/>
      <c r="DA45" s="978"/>
      <c r="DB45" s="976"/>
      <c r="DC45" s="977"/>
      <c r="DD45" s="977"/>
      <c r="DE45" s="977"/>
      <c r="DF45" s="978"/>
      <c r="DG45" s="976"/>
      <c r="DH45" s="977"/>
      <c r="DI45" s="977"/>
      <c r="DJ45" s="977"/>
      <c r="DK45" s="978"/>
      <c r="DL45" s="976"/>
      <c r="DM45" s="977"/>
      <c r="DN45" s="977"/>
      <c r="DO45" s="977"/>
      <c r="DP45" s="978"/>
      <c r="DQ45" s="976"/>
      <c r="DR45" s="977"/>
      <c r="DS45" s="977"/>
      <c r="DT45" s="977"/>
      <c r="DU45" s="978"/>
      <c r="DV45" s="979"/>
      <c r="DW45" s="980"/>
      <c r="DX45" s="980"/>
      <c r="DY45" s="980"/>
      <c r="DZ45" s="981"/>
      <c r="EA45" s="212"/>
    </row>
    <row r="46" spans="1:131" ht="26.25" customHeight="1" x14ac:dyDescent="0.15">
      <c r="A46" s="221">
        <v>19</v>
      </c>
      <c r="B46" s="1017"/>
      <c r="C46" s="1018"/>
      <c r="D46" s="1018"/>
      <c r="E46" s="1018"/>
      <c r="F46" s="1018"/>
      <c r="G46" s="1018"/>
      <c r="H46" s="1018"/>
      <c r="I46" s="1018"/>
      <c r="J46" s="1018"/>
      <c r="K46" s="1018"/>
      <c r="L46" s="1018"/>
      <c r="M46" s="1018"/>
      <c r="N46" s="1018"/>
      <c r="O46" s="1018"/>
      <c r="P46" s="1019"/>
      <c r="Q46" s="1025"/>
      <c r="R46" s="1026"/>
      <c r="S46" s="1026"/>
      <c r="T46" s="1026"/>
      <c r="U46" s="1026"/>
      <c r="V46" s="1026"/>
      <c r="W46" s="1026"/>
      <c r="X46" s="1026"/>
      <c r="Y46" s="1026"/>
      <c r="Z46" s="1026"/>
      <c r="AA46" s="1026"/>
      <c r="AB46" s="1026"/>
      <c r="AC46" s="1026"/>
      <c r="AD46" s="1026"/>
      <c r="AE46" s="1027"/>
      <c r="AF46" s="1022"/>
      <c r="AG46" s="1023"/>
      <c r="AH46" s="1023"/>
      <c r="AI46" s="1023"/>
      <c r="AJ46" s="1024"/>
      <c r="AK46" s="967"/>
      <c r="AL46" s="958"/>
      <c r="AM46" s="958"/>
      <c r="AN46" s="958"/>
      <c r="AO46" s="958"/>
      <c r="AP46" s="958"/>
      <c r="AQ46" s="958"/>
      <c r="AR46" s="958"/>
      <c r="AS46" s="958"/>
      <c r="AT46" s="958"/>
      <c r="AU46" s="958"/>
      <c r="AV46" s="958"/>
      <c r="AW46" s="958"/>
      <c r="AX46" s="958"/>
      <c r="AY46" s="958"/>
      <c r="AZ46" s="1028"/>
      <c r="BA46" s="1028"/>
      <c r="BB46" s="1028"/>
      <c r="BC46" s="1028"/>
      <c r="BD46" s="1028"/>
      <c r="BE46" s="959"/>
      <c r="BF46" s="959"/>
      <c r="BG46" s="959"/>
      <c r="BH46" s="959"/>
      <c r="BI46" s="960"/>
      <c r="BJ46" s="214"/>
      <c r="BK46" s="214"/>
      <c r="BL46" s="214"/>
      <c r="BM46" s="214"/>
      <c r="BN46" s="214"/>
      <c r="BO46" s="224"/>
      <c r="BP46" s="224"/>
      <c r="BQ46" s="221">
        <v>40</v>
      </c>
      <c r="BR46" s="222"/>
      <c r="BS46" s="979"/>
      <c r="BT46" s="980"/>
      <c r="BU46" s="980"/>
      <c r="BV46" s="980"/>
      <c r="BW46" s="980"/>
      <c r="BX46" s="980"/>
      <c r="BY46" s="980"/>
      <c r="BZ46" s="980"/>
      <c r="CA46" s="980"/>
      <c r="CB46" s="980"/>
      <c r="CC46" s="980"/>
      <c r="CD46" s="980"/>
      <c r="CE46" s="980"/>
      <c r="CF46" s="980"/>
      <c r="CG46" s="1001"/>
      <c r="CH46" s="976"/>
      <c r="CI46" s="977"/>
      <c r="CJ46" s="977"/>
      <c r="CK46" s="977"/>
      <c r="CL46" s="978"/>
      <c r="CM46" s="976"/>
      <c r="CN46" s="977"/>
      <c r="CO46" s="977"/>
      <c r="CP46" s="977"/>
      <c r="CQ46" s="978"/>
      <c r="CR46" s="976"/>
      <c r="CS46" s="977"/>
      <c r="CT46" s="977"/>
      <c r="CU46" s="977"/>
      <c r="CV46" s="978"/>
      <c r="CW46" s="976"/>
      <c r="CX46" s="977"/>
      <c r="CY46" s="977"/>
      <c r="CZ46" s="977"/>
      <c r="DA46" s="978"/>
      <c r="DB46" s="976"/>
      <c r="DC46" s="977"/>
      <c r="DD46" s="977"/>
      <c r="DE46" s="977"/>
      <c r="DF46" s="978"/>
      <c r="DG46" s="976"/>
      <c r="DH46" s="977"/>
      <c r="DI46" s="977"/>
      <c r="DJ46" s="977"/>
      <c r="DK46" s="978"/>
      <c r="DL46" s="976"/>
      <c r="DM46" s="977"/>
      <c r="DN46" s="977"/>
      <c r="DO46" s="977"/>
      <c r="DP46" s="978"/>
      <c r="DQ46" s="976"/>
      <c r="DR46" s="977"/>
      <c r="DS46" s="977"/>
      <c r="DT46" s="977"/>
      <c r="DU46" s="978"/>
      <c r="DV46" s="979"/>
      <c r="DW46" s="980"/>
      <c r="DX46" s="980"/>
      <c r="DY46" s="980"/>
      <c r="DZ46" s="981"/>
      <c r="EA46" s="212"/>
    </row>
    <row r="47" spans="1:131" ht="26.25" customHeight="1" x14ac:dyDescent="0.15">
      <c r="A47" s="221">
        <v>20</v>
      </c>
      <c r="B47" s="1017"/>
      <c r="C47" s="1018"/>
      <c r="D47" s="1018"/>
      <c r="E47" s="1018"/>
      <c r="F47" s="1018"/>
      <c r="G47" s="1018"/>
      <c r="H47" s="1018"/>
      <c r="I47" s="1018"/>
      <c r="J47" s="1018"/>
      <c r="K47" s="1018"/>
      <c r="L47" s="1018"/>
      <c r="M47" s="1018"/>
      <c r="N47" s="1018"/>
      <c r="O47" s="1018"/>
      <c r="P47" s="1019"/>
      <c r="Q47" s="1025"/>
      <c r="R47" s="1026"/>
      <c r="S47" s="1026"/>
      <c r="T47" s="1026"/>
      <c r="U47" s="1026"/>
      <c r="V47" s="1026"/>
      <c r="W47" s="1026"/>
      <c r="X47" s="1026"/>
      <c r="Y47" s="1026"/>
      <c r="Z47" s="1026"/>
      <c r="AA47" s="1026"/>
      <c r="AB47" s="1026"/>
      <c r="AC47" s="1026"/>
      <c r="AD47" s="1026"/>
      <c r="AE47" s="1027"/>
      <c r="AF47" s="1022"/>
      <c r="AG47" s="1023"/>
      <c r="AH47" s="1023"/>
      <c r="AI47" s="1023"/>
      <c r="AJ47" s="1024"/>
      <c r="AK47" s="967"/>
      <c r="AL47" s="958"/>
      <c r="AM47" s="958"/>
      <c r="AN47" s="958"/>
      <c r="AO47" s="958"/>
      <c r="AP47" s="958"/>
      <c r="AQ47" s="958"/>
      <c r="AR47" s="958"/>
      <c r="AS47" s="958"/>
      <c r="AT47" s="958"/>
      <c r="AU47" s="958"/>
      <c r="AV47" s="958"/>
      <c r="AW47" s="958"/>
      <c r="AX47" s="958"/>
      <c r="AY47" s="958"/>
      <c r="AZ47" s="1028"/>
      <c r="BA47" s="1028"/>
      <c r="BB47" s="1028"/>
      <c r="BC47" s="1028"/>
      <c r="BD47" s="1028"/>
      <c r="BE47" s="959"/>
      <c r="BF47" s="959"/>
      <c r="BG47" s="959"/>
      <c r="BH47" s="959"/>
      <c r="BI47" s="960"/>
      <c r="BJ47" s="214"/>
      <c r="BK47" s="214"/>
      <c r="BL47" s="214"/>
      <c r="BM47" s="214"/>
      <c r="BN47" s="214"/>
      <c r="BO47" s="224"/>
      <c r="BP47" s="224"/>
      <c r="BQ47" s="221">
        <v>41</v>
      </c>
      <c r="BR47" s="222"/>
      <c r="BS47" s="979"/>
      <c r="BT47" s="980"/>
      <c r="BU47" s="980"/>
      <c r="BV47" s="980"/>
      <c r="BW47" s="980"/>
      <c r="BX47" s="980"/>
      <c r="BY47" s="980"/>
      <c r="BZ47" s="980"/>
      <c r="CA47" s="980"/>
      <c r="CB47" s="980"/>
      <c r="CC47" s="980"/>
      <c r="CD47" s="980"/>
      <c r="CE47" s="980"/>
      <c r="CF47" s="980"/>
      <c r="CG47" s="1001"/>
      <c r="CH47" s="976"/>
      <c r="CI47" s="977"/>
      <c r="CJ47" s="977"/>
      <c r="CK47" s="977"/>
      <c r="CL47" s="978"/>
      <c r="CM47" s="976"/>
      <c r="CN47" s="977"/>
      <c r="CO47" s="977"/>
      <c r="CP47" s="977"/>
      <c r="CQ47" s="978"/>
      <c r="CR47" s="976"/>
      <c r="CS47" s="977"/>
      <c r="CT47" s="977"/>
      <c r="CU47" s="977"/>
      <c r="CV47" s="978"/>
      <c r="CW47" s="976"/>
      <c r="CX47" s="977"/>
      <c r="CY47" s="977"/>
      <c r="CZ47" s="977"/>
      <c r="DA47" s="978"/>
      <c r="DB47" s="976"/>
      <c r="DC47" s="977"/>
      <c r="DD47" s="977"/>
      <c r="DE47" s="977"/>
      <c r="DF47" s="978"/>
      <c r="DG47" s="976"/>
      <c r="DH47" s="977"/>
      <c r="DI47" s="977"/>
      <c r="DJ47" s="977"/>
      <c r="DK47" s="978"/>
      <c r="DL47" s="976"/>
      <c r="DM47" s="977"/>
      <c r="DN47" s="977"/>
      <c r="DO47" s="977"/>
      <c r="DP47" s="978"/>
      <c r="DQ47" s="976"/>
      <c r="DR47" s="977"/>
      <c r="DS47" s="977"/>
      <c r="DT47" s="977"/>
      <c r="DU47" s="978"/>
      <c r="DV47" s="979"/>
      <c r="DW47" s="980"/>
      <c r="DX47" s="980"/>
      <c r="DY47" s="980"/>
      <c r="DZ47" s="981"/>
      <c r="EA47" s="212"/>
    </row>
    <row r="48" spans="1:131" ht="26.25" customHeight="1" x14ac:dyDescent="0.15">
      <c r="A48" s="221">
        <v>21</v>
      </c>
      <c r="B48" s="1017"/>
      <c r="C48" s="1018"/>
      <c r="D48" s="1018"/>
      <c r="E48" s="1018"/>
      <c r="F48" s="1018"/>
      <c r="G48" s="1018"/>
      <c r="H48" s="1018"/>
      <c r="I48" s="1018"/>
      <c r="J48" s="1018"/>
      <c r="K48" s="1018"/>
      <c r="L48" s="1018"/>
      <c r="M48" s="1018"/>
      <c r="N48" s="1018"/>
      <c r="O48" s="1018"/>
      <c r="P48" s="1019"/>
      <c r="Q48" s="1025"/>
      <c r="R48" s="1026"/>
      <c r="S48" s="1026"/>
      <c r="T48" s="1026"/>
      <c r="U48" s="1026"/>
      <c r="V48" s="1026"/>
      <c r="W48" s="1026"/>
      <c r="X48" s="1026"/>
      <c r="Y48" s="1026"/>
      <c r="Z48" s="1026"/>
      <c r="AA48" s="1026"/>
      <c r="AB48" s="1026"/>
      <c r="AC48" s="1026"/>
      <c r="AD48" s="1026"/>
      <c r="AE48" s="1027"/>
      <c r="AF48" s="1022"/>
      <c r="AG48" s="1023"/>
      <c r="AH48" s="1023"/>
      <c r="AI48" s="1023"/>
      <c r="AJ48" s="1024"/>
      <c r="AK48" s="967"/>
      <c r="AL48" s="958"/>
      <c r="AM48" s="958"/>
      <c r="AN48" s="958"/>
      <c r="AO48" s="958"/>
      <c r="AP48" s="958"/>
      <c r="AQ48" s="958"/>
      <c r="AR48" s="958"/>
      <c r="AS48" s="958"/>
      <c r="AT48" s="958"/>
      <c r="AU48" s="958"/>
      <c r="AV48" s="958"/>
      <c r="AW48" s="958"/>
      <c r="AX48" s="958"/>
      <c r="AY48" s="958"/>
      <c r="AZ48" s="1028"/>
      <c r="BA48" s="1028"/>
      <c r="BB48" s="1028"/>
      <c r="BC48" s="1028"/>
      <c r="BD48" s="1028"/>
      <c r="BE48" s="959"/>
      <c r="BF48" s="959"/>
      <c r="BG48" s="959"/>
      <c r="BH48" s="959"/>
      <c r="BI48" s="960"/>
      <c r="BJ48" s="214"/>
      <c r="BK48" s="214"/>
      <c r="BL48" s="214"/>
      <c r="BM48" s="214"/>
      <c r="BN48" s="214"/>
      <c r="BO48" s="224"/>
      <c r="BP48" s="224"/>
      <c r="BQ48" s="221">
        <v>42</v>
      </c>
      <c r="BR48" s="222"/>
      <c r="BS48" s="979"/>
      <c r="BT48" s="980"/>
      <c r="BU48" s="980"/>
      <c r="BV48" s="980"/>
      <c r="BW48" s="980"/>
      <c r="BX48" s="980"/>
      <c r="BY48" s="980"/>
      <c r="BZ48" s="980"/>
      <c r="CA48" s="980"/>
      <c r="CB48" s="980"/>
      <c r="CC48" s="980"/>
      <c r="CD48" s="980"/>
      <c r="CE48" s="980"/>
      <c r="CF48" s="980"/>
      <c r="CG48" s="1001"/>
      <c r="CH48" s="976"/>
      <c r="CI48" s="977"/>
      <c r="CJ48" s="977"/>
      <c r="CK48" s="977"/>
      <c r="CL48" s="978"/>
      <c r="CM48" s="976"/>
      <c r="CN48" s="977"/>
      <c r="CO48" s="977"/>
      <c r="CP48" s="977"/>
      <c r="CQ48" s="978"/>
      <c r="CR48" s="976"/>
      <c r="CS48" s="977"/>
      <c r="CT48" s="977"/>
      <c r="CU48" s="977"/>
      <c r="CV48" s="978"/>
      <c r="CW48" s="976"/>
      <c r="CX48" s="977"/>
      <c r="CY48" s="977"/>
      <c r="CZ48" s="977"/>
      <c r="DA48" s="978"/>
      <c r="DB48" s="976"/>
      <c r="DC48" s="977"/>
      <c r="DD48" s="977"/>
      <c r="DE48" s="977"/>
      <c r="DF48" s="978"/>
      <c r="DG48" s="976"/>
      <c r="DH48" s="977"/>
      <c r="DI48" s="977"/>
      <c r="DJ48" s="977"/>
      <c r="DK48" s="978"/>
      <c r="DL48" s="976"/>
      <c r="DM48" s="977"/>
      <c r="DN48" s="977"/>
      <c r="DO48" s="977"/>
      <c r="DP48" s="978"/>
      <c r="DQ48" s="976"/>
      <c r="DR48" s="977"/>
      <c r="DS48" s="977"/>
      <c r="DT48" s="977"/>
      <c r="DU48" s="978"/>
      <c r="DV48" s="979"/>
      <c r="DW48" s="980"/>
      <c r="DX48" s="980"/>
      <c r="DY48" s="980"/>
      <c r="DZ48" s="981"/>
      <c r="EA48" s="212"/>
    </row>
    <row r="49" spans="1:131" ht="26.25" customHeight="1" x14ac:dyDescent="0.15">
      <c r="A49" s="221">
        <v>22</v>
      </c>
      <c r="B49" s="1017"/>
      <c r="C49" s="1018"/>
      <c r="D49" s="1018"/>
      <c r="E49" s="1018"/>
      <c r="F49" s="1018"/>
      <c r="G49" s="1018"/>
      <c r="H49" s="1018"/>
      <c r="I49" s="1018"/>
      <c r="J49" s="1018"/>
      <c r="K49" s="1018"/>
      <c r="L49" s="1018"/>
      <c r="M49" s="1018"/>
      <c r="N49" s="1018"/>
      <c r="O49" s="1018"/>
      <c r="P49" s="1019"/>
      <c r="Q49" s="1025"/>
      <c r="R49" s="1026"/>
      <c r="S49" s="1026"/>
      <c r="T49" s="1026"/>
      <c r="U49" s="1026"/>
      <c r="V49" s="1026"/>
      <c r="W49" s="1026"/>
      <c r="X49" s="1026"/>
      <c r="Y49" s="1026"/>
      <c r="Z49" s="1026"/>
      <c r="AA49" s="1026"/>
      <c r="AB49" s="1026"/>
      <c r="AC49" s="1026"/>
      <c r="AD49" s="1026"/>
      <c r="AE49" s="1027"/>
      <c r="AF49" s="1022"/>
      <c r="AG49" s="1023"/>
      <c r="AH49" s="1023"/>
      <c r="AI49" s="1023"/>
      <c r="AJ49" s="1024"/>
      <c r="AK49" s="967"/>
      <c r="AL49" s="958"/>
      <c r="AM49" s="958"/>
      <c r="AN49" s="958"/>
      <c r="AO49" s="958"/>
      <c r="AP49" s="958"/>
      <c r="AQ49" s="958"/>
      <c r="AR49" s="958"/>
      <c r="AS49" s="958"/>
      <c r="AT49" s="958"/>
      <c r="AU49" s="958"/>
      <c r="AV49" s="958"/>
      <c r="AW49" s="958"/>
      <c r="AX49" s="958"/>
      <c r="AY49" s="958"/>
      <c r="AZ49" s="1028"/>
      <c r="BA49" s="1028"/>
      <c r="BB49" s="1028"/>
      <c r="BC49" s="1028"/>
      <c r="BD49" s="1028"/>
      <c r="BE49" s="959"/>
      <c r="BF49" s="959"/>
      <c r="BG49" s="959"/>
      <c r="BH49" s="959"/>
      <c r="BI49" s="960"/>
      <c r="BJ49" s="214"/>
      <c r="BK49" s="214"/>
      <c r="BL49" s="214"/>
      <c r="BM49" s="214"/>
      <c r="BN49" s="214"/>
      <c r="BO49" s="224"/>
      <c r="BP49" s="224"/>
      <c r="BQ49" s="221">
        <v>43</v>
      </c>
      <c r="BR49" s="222"/>
      <c r="BS49" s="979"/>
      <c r="BT49" s="980"/>
      <c r="BU49" s="980"/>
      <c r="BV49" s="980"/>
      <c r="BW49" s="980"/>
      <c r="BX49" s="980"/>
      <c r="BY49" s="980"/>
      <c r="BZ49" s="980"/>
      <c r="CA49" s="980"/>
      <c r="CB49" s="980"/>
      <c r="CC49" s="980"/>
      <c r="CD49" s="980"/>
      <c r="CE49" s="980"/>
      <c r="CF49" s="980"/>
      <c r="CG49" s="1001"/>
      <c r="CH49" s="976"/>
      <c r="CI49" s="977"/>
      <c r="CJ49" s="977"/>
      <c r="CK49" s="977"/>
      <c r="CL49" s="978"/>
      <c r="CM49" s="976"/>
      <c r="CN49" s="977"/>
      <c r="CO49" s="977"/>
      <c r="CP49" s="977"/>
      <c r="CQ49" s="978"/>
      <c r="CR49" s="976"/>
      <c r="CS49" s="977"/>
      <c r="CT49" s="977"/>
      <c r="CU49" s="977"/>
      <c r="CV49" s="978"/>
      <c r="CW49" s="976"/>
      <c r="CX49" s="977"/>
      <c r="CY49" s="977"/>
      <c r="CZ49" s="977"/>
      <c r="DA49" s="978"/>
      <c r="DB49" s="976"/>
      <c r="DC49" s="977"/>
      <c r="DD49" s="977"/>
      <c r="DE49" s="977"/>
      <c r="DF49" s="978"/>
      <c r="DG49" s="976"/>
      <c r="DH49" s="977"/>
      <c r="DI49" s="977"/>
      <c r="DJ49" s="977"/>
      <c r="DK49" s="978"/>
      <c r="DL49" s="976"/>
      <c r="DM49" s="977"/>
      <c r="DN49" s="977"/>
      <c r="DO49" s="977"/>
      <c r="DP49" s="978"/>
      <c r="DQ49" s="976"/>
      <c r="DR49" s="977"/>
      <c r="DS49" s="977"/>
      <c r="DT49" s="977"/>
      <c r="DU49" s="978"/>
      <c r="DV49" s="979"/>
      <c r="DW49" s="980"/>
      <c r="DX49" s="980"/>
      <c r="DY49" s="980"/>
      <c r="DZ49" s="981"/>
      <c r="EA49" s="212"/>
    </row>
    <row r="50" spans="1:131" ht="26.25" customHeight="1" x14ac:dyDescent="0.15">
      <c r="A50" s="221">
        <v>23</v>
      </c>
      <c r="B50" s="1017"/>
      <c r="C50" s="1018"/>
      <c r="D50" s="1018"/>
      <c r="E50" s="1018"/>
      <c r="F50" s="1018"/>
      <c r="G50" s="1018"/>
      <c r="H50" s="1018"/>
      <c r="I50" s="1018"/>
      <c r="J50" s="1018"/>
      <c r="K50" s="1018"/>
      <c r="L50" s="1018"/>
      <c r="M50" s="1018"/>
      <c r="N50" s="1018"/>
      <c r="O50" s="1018"/>
      <c r="P50" s="1019"/>
      <c r="Q50" s="1020"/>
      <c r="R50" s="1012"/>
      <c r="S50" s="1012"/>
      <c r="T50" s="1012"/>
      <c r="U50" s="1012"/>
      <c r="V50" s="1012"/>
      <c r="W50" s="1012"/>
      <c r="X50" s="1012"/>
      <c r="Y50" s="1012"/>
      <c r="Z50" s="1012"/>
      <c r="AA50" s="1012"/>
      <c r="AB50" s="1012"/>
      <c r="AC50" s="1012"/>
      <c r="AD50" s="1012"/>
      <c r="AE50" s="1021"/>
      <c r="AF50" s="1022"/>
      <c r="AG50" s="1023"/>
      <c r="AH50" s="1023"/>
      <c r="AI50" s="1023"/>
      <c r="AJ50" s="1024"/>
      <c r="AK50" s="1011"/>
      <c r="AL50" s="1012"/>
      <c r="AM50" s="1012"/>
      <c r="AN50" s="1012"/>
      <c r="AO50" s="1012"/>
      <c r="AP50" s="1012"/>
      <c r="AQ50" s="1012"/>
      <c r="AR50" s="1012"/>
      <c r="AS50" s="1012"/>
      <c r="AT50" s="1012"/>
      <c r="AU50" s="1012"/>
      <c r="AV50" s="1012"/>
      <c r="AW50" s="1012"/>
      <c r="AX50" s="1012"/>
      <c r="AY50" s="1012"/>
      <c r="AZ50" s="1013"/>
      <c r="BA50" s="1013"/>
      <c r="BB50" s="1013"/>
      <c r="BC50" s="1013"/>
      <c r="BD50" s="1013"/>
      <c r="BE50" s="959"/>
      <c r="BF50" s="959"/>
      <c r="BG50" s="959"/>
      <c r="BH50" s="959"/>
      <c r="BI50" s="960"/>
      <c r="BJ50" s="214"/>
      <c r="BK50" s="214"/>
      <c r="BL50" s="214"/>
      <c r="BM50" s="214"/>
      <c r="BN50" s="214"/>
      <c r="BO50" s="224"/>
      <c r="BP50" s="224"/>
      <c r="BQ50" s="221">
        <v>44</v>
      </c>
      <c r="BR50" s="222"/>
      <c r="BS50" s="979"/>
      <c r="BT50" s="980"/>
      <c r="BU50" s="980"/>
      <c r="BV50" s="980"/>
      <c r="BW50" s="980"/>
      <c r="BX50" s="980"/>
      <c r="BY50" s="980"/>
      <c r="BZ50" s="980"/>
      <c r="CA50" s="980"/>
      <c r="CB50" s="980"/>
      <c r="CC50" s="980"/>
      <c r="CD50" s="980"/>
      <c r="CE50" s="980"/>
      <c r="CF50" s="980"/>
      <c r="CG50" s="1001"/>
      <c r="CH50" s="976"/>
      <c r="CI50" s="977"/>
      <c r="CJ50" s="977"/>
      <c r="CK50" s="977"/>
      <c r="CL50" s="978"/>
      <c r="CM50" s="976"/>
      <c r="CN50" s="977"/>
      <c r="CO50" s="977"/>
      <c r="CP50" s="977"/>
      <c r="CQ50" s="978"/>
      <c r="CR50" s="976"/>
      <c r="CS50" s="977"/>
      <c r="CT50" s="977"/>
      <c r="CU50" s="977"/>
      <c r="CV50" s="978"/>
      <c r="CW50" s="976"/>
      <c r="CX50" s="977"/>
      <c r="CY50" s="977"/>
      <c r="CZ50" s="977"/>
      <c r="DA50" s="978"/>
      <c r="DB50" s="976"/>
      <c r="DC50" s="977"/>
      <c r="DD50" s="977"/>
      <c r="DE50" s="977"/>
      <c r="DF50" s="978"/>
      <c r="DG50" s="976"/>
      <c r="DH50" s="977"/>
      <c r="DI50" s="977"/>
      <c r="DJ50" s="977"/>
      <c r="DK50" s="978"/>
      <c r="DL50" s="976"/>
      <c r="DM50" s="977"/>
      <c r="DN50" s="977"/>
      <c r="DO50" s="977"/>
      <c r="DP50" s="978"/>
      <c r="DQ50" s="976"/>
      <c r="DR50" s="977"/>
      <c r="DS50" s="977"/>
      <c r="DT50" s="977"/>
      <c r="DU50" s="978"/>
      <c r="DV50" s="979"/>
      <c r="DW50" s="980"/>
      <c r="DX50" s="980"/>
      <c r="DY50" s="980"/>
      <c r="DZ50" s="981"/>
      <c r="EA50" s="212"/>
    </row>
    <row r="51" spans="1:131" ht="26.25" customHeight="1" x14ac:dyDescent="0.15">
      <c r="A51" s="221">
        <v>24</v>
      </c>
      <c r="B51" s="1017"/>
      <c r="C51" s="1018"/>
      <c r="D51" s="1018"/>
      <c r="E51" s="1018"/>
      <c r="F51" s="1018"/>
      <c r="G51" s="1018"/>
      <c r="H51" s="1018"/>
      <c r="I51" s="1018"/>
      <c r="J51" s="1018"/>
      <c r="K51" s="1018"/>
      <c r="L51" s="1018"/>
      <c r="M51" s="1018"/>
      <c r="N51" s="1018"/>
      <c r="O51" s="1018"/>
      <c r="P51" s="1019"/>
      <c r="Q51" s="1020"/>
      <c r="R51" s="1012"/>
      <c r="S51" s="1012"/>
      <c r="T51" s="1012"/>
      <c r="U51" s="1012"/>
      <c r="V51" s="1012"/>
      <c r="W51" s="1012"/>
      <c r="X51" s="1012"/>
      <c r="Y51" s="1012"/>
      <c r="Z51" s="1012"/>
      <c r="AA51" s="1012"/>
      <c r="AB51" s="1012"/>
      <c r="AC51" s="1012"/>
      <c r="AD51" s="1012"/>
      <c r="AE51" s="1021"/>
      <c r="AF51" s="1022"/>
      <c r="AG51" s="1023"/>
      <c r="AH51" s="1023"/>
      <c r="AI51" s="1023"/>
      <c r="AJ51" s="1024"/>
      <c r="AK51" s="1011"/>
      <c r="AL51" s="1012"/>
      <c r="AM51" s="1012"/>
      <c r="AN51" s="1012"/>
      <c r="AO51" s="1012"/>
      <c r="AP51" s="1012"/>
      <c r="AQ51" s="1012"/>
      <c r="AR51" s="1012"/>
      <c r="AS51" s="1012"/>
      <c r="AT51" s="1012"/>
      <c r="AU51" s="1012"/>
      <c r="AV51" s="1012"/>
      <c r="AW51" s="1012"/>
      <c r="AX51" s="1012"/>
      <c r="AY51" s="1012"/>
      <c r="AZ51" s="1013"/>
      <c r="BA51" s="1013"/>
      <c r="BB51" s="1013"/>
      <c r="BC51" s="1013"/>
      <c r="BD51" s="1013"/>
      <c r="BE51" s="959"/>
      <c r="BF51" s="959"/>
      <c r="BG51" s="959"/>
      <c r="BH51" s="959"/>
      <c r="BI51" s="960"/>
      <c r="BJ51" s="214"/>
      <c r="BK51" s="214"/>
      <c r="BL51" s="214"/>
      <c r="BM51" s="214"/>
      <c r="BN51" s="214"/>
      <c r="BO51" s="224"/>
      <c r="BP51" s="224"/>
      <c r="BQ51" s="221">
        <v>45</v>
      </c>
      <c r="BR51" s="222"/>
      <c r="BS51" s="979"/>
      <c r="BT51" s="980"/>
      <c r="BU51" s="980"/>
      <c r="BV51" s="980"/>
      <c r="BW51" s="980"/>
      <c r="BX51" s="980"/>
      <c r="BY51" s="980"/>
      <c r="BZ51" s="980"/>
      <c r="CA51" s="980"/>
      <c r="CB51" s="980"/>
      <c r="CC51" s="980"/>
      <c r="CD51" s="980"/>
      <c r="CE51" s="980"/>
      <c r="CF51" s="980"/>
      <c r="CG51" s="1001"/>
      <c r="CH51" s="976"/>
      <c r="CI51" s="977"/>
      <c r="CJ51" s="977"/>
      <c r="CK51" s="977"/>
      <c r="CL51" s="978"/>
      <c r="CM51" s="976"/>
      <c r="CN51" s="977"/>
      <c r="CO51" s="977"/>
      <c r="CP51" s="977"/>
      <c r="CQ51" s="978"/>
      <c r="CR51" s="976"/>
      <c r="CS51" s="977"/>
      <c r="CT51" s="977"/>
      <c r="CU51" s="977"/>
      <c r="CV51" s="978"/>
      <c r="CW51" s="976"/>
      <c r="CX51" s="977"/>
      <c r="CY51" s="977"/>
      <c r="CZ51" s="977"/>
      <c r="DA51" s="978"/>
      <c r="DB51" s="976"/>
      <c r="DC51" s="977"/>
      <c r="DD51" s="977"/>
      <c r="DE51" s="977"/>
      <c r="DF51" s="978"/>
      <c r="DG51" s="976"/>
      <c r="DH51" s="977"/>
      <c r="DI51" s="977"/>
      <c r="DJ51" s="977"/>
      <c r="DK51" s="978"/>
      <c r="DL51" s="976"/>
      <c r="DM51" s="977"/>
      <c r="DN51" s="977"/>
      <c r="DO51" s="977"/>
      <c r="DP51" s="978"/>
      <c r="DQ51" s="976"/>
      <c r="DR51" s="977"/>
      <c r="DS51" s="977"/>
      <c r="DT51" s="977"/>
      <c r="DU51" s="978"/>
      <c r="DV51" s="979"/>
      <c r="DW51" s="980"/>
      <c r="DX51" s="980"/>
      <c r="DY51" s="980"/>
      <c r="DZ51" s="981"/>
      <c r="EA51" s="212"/>
    </row>
    <row r="52" spans="1:131" ht="26.25" customHeight="1" x14ac:dyDescent="0.15">
      <c r="A52" s="221">
        <v>25</v>
      </c>
      <c r="B52" s="1017"/>
      <c r="C52" s="1018"/>
      <c r="D52" s="1018"/>
      <c r="E52" s="1018"/>
      <c r="F52" s="1018"/>
      <c r="G52" s="1018"/>
      <c r="H52" s="1018"/>
      <c r="I52" s="1018"/>
      <c r="J52" s="1018"/>
      <c r="K52" s="1018"/>
      <c r="L52" s="1018"/>
      <c r="M52" s="1018"/>
      <c r="N52" s="1018"/>
      <c r="O52" s="1018"/>
      <c r="P52" s="1019"/>
      <c r="Q52" s="1020"/>
      <c r="R52" s="1012"/>
      <c r="S52" s="1012"/>
      <c r="T52" s="1012"/>
      <c r="U52" s="1012"/>
      <c r="V52" s="1012"/>
      <c r="W52" s="1012"/>
      <c r="X52" s="1012"/>
      <c r="Y52" s="1012"/>
      <c r="Z52" s="1012"/>
      <c r="AA52" s="1012"/>
      <c r="AB52" s="1012"/>
      <c r="AC52" s="1012"/>
      <c r="AD52" s="1012"/>
      <c r="AE52" s="1021"/>
      <c r="AF52" s="1022"/>
      <c r="AG52" s="1023"/>
      <c r="AH52" s="1023"/>
      <c r="AI52" s="1023"/>
      <c r="AJ52" s="1024"/>
      <c r="AK52" s="1011"/>
      <c r="AL52" s="1012"/>
      <c r="AM52" s="1012"/>
      <c r="AN52" s="1012"/>
      <c r="AO52" s="1012"/>
      <c r="AP52" s="1012"/>
      <c r="AQ52" s="1012"/>
      <c r="AR52" s="1012"/>
      <c r="AS52" s="1012"/>
      <c r="AT52" s="1012"/>
      <c r="AU52" s="1012"/>
      <c r="AV52" s="1012"/>
      <c r="AW52" s="1012"/>
      <c r="AX52" s="1012"/>
      <c r="AY52" s="1012"/>
      <c r="AZ52" s="1013"/>
      <c r="BA52" s="1013"/>
      <c r="BB52" s="1013"/>
      <c r="BC52" s="1013"/>
      <c r="BD52" s="1013"/>
      <c r="BE52" s="959"/>
      <c r="BF52" s="959"/>
      <c r="BG52" s="959"/>
      <c r="BH52" s="959"/>
      <c r="BI52" s="960"/>
      <c r="BJ52" s="214"/>
      <c r="BK52" s="214"/>
      <c r="BL52" s="214"/>
      <c r="BM52" s="214"/>
      <c r="BN52" s="214"/>
      <c r="BO52" s="224"/>
      <c r="BP52" s="224"/>
      <c r="BQ52" s="221">
        <v>46</v>
      </c>
      <c r="BR52" s="222"/>
      <c r="BS52" s="979"/>
      <c r="BT52" s="980"/>
      <c r="BU52" s="980"/>
      <c r="BV52" s="980"/>
      <c r="BW52" s="980"/>
      <c r="BX52" s="980"/>
      <c r="BY52" s="980"/>
      <c r="BZ52" s="980"/>
      <c r="CA52" s="980"/>
      <c r="CB52" s="980"/>
      <c r="CC52" s="980"/>
      <c r="CD52" s="980"/>
      <c r="CE52" s="980"/>
      <c r="CF52" s="980"/>
      <c r="CG52" s="1001"/>
      <c r="CH52" s="976"/>
      <c r="CI52" s="977"/>
      <c r="CJ52" s="977"/>
      <c r="CK52" s="977"/>
      <c r="CL52" s="978"/>
      <c r="CM52" s="976"/>
      <c r="CN52" s="977"/>
      <c r="CO52" s="977"/>
      <c r="CP52" s="977"/>
      <c r="CQ52" s="978"/>
      <c r="CR52" s="976"/>
      <c r="CS52" s="977"/>
      <c r="CT52" s="977"/>
      <c r="CU52" s="977"/>
      <c r="CV52" s="978"/>
      <c r="CW52" s="976"/>
      <c r="CX52" s="977"/>
      <c r="CY52" s="977"/>
      <c r="CZ52" s="977"/>
      <c r="DA52" s="978"/>
      <c r="DB52" s="976"/>
      <c r="DC52" s="977"/>
      <c r="DD52" s="977"/>
      <c r="DE52" s="977"/>
      <c r="DF52" s="978"/>
      <c r="DG52" s="976"/>
      <c r="DH52" s="977"/>
      <c r="DI52" s="977"/>
      <c r="DJ52" s="977"/>
      <c r="DK52" s="978"/>
      <c r="DL52" s="976"/>
      <c r="DM52" s="977"/>
      <c r="DN52" s="977"/>
      <c r="DO52" s="977"/>
      <c r="DP52" s="978"/>
      <c r="DQ52" s="976"/>
      <c r="DR52" s="977"/>
      <c r="DS52" s="977"/>
      <c r="DT52" s="977"/>
      <c r="DU52" s="978"/>
      <c r="DV52" s="979"/>
      <c r="DW52" s="980"/>
      <c r="DX52" s="980"/>
      <c r="DY52" s="980"/>
      <c r="DZ52" s="981"/>
      <c r="EA52" s="212"/>
    </row>
    <row r="53" spans="1:131" ht="26.25" customHeight="1" x14ac:dyDescent="0.15">
      <c r="A53" s="221">
        <v>26</v>
      </c>
      <c r="B53" s="1017"/>
      <c r="C53" s="1018"/>
      <c r="D53" s="1018"/>
      <c r="E53" s="1018"/>
      <c r="F53" s="1018"/>
      <c r="G53" s="1018"/>
      <c r="H53" s="1018"/>
      <c r="I53" s="1018"/>
      <c r="J53" s="1018"/>
      <c r="K53" s="1018"/>
      <c r="L53" s="1018"/>
      <c r="M53" s="1018"/>
      <c r="N53" s="1018"/>
      <c r="O53" s="1018"/>
      <c r="P53" s="1019"/>
      <c r="Q53" s="1020"/>
      <c r="R53" s="1012"/>
      <c r="S53" s="1012"/>
      <c r="T53" s="1012"/>
      <c r="U53" s="1012"/>
      <c r="V53" s="1012"/>
      <c r="W53" s="1012"/>
      <c r="X53" s="1012"/>
      <c r="Y53" s="1012"/>
      <c r="Z53" s="1012"/>
      <c r="AA53" s="1012"/>
      <c r="AB53" s="1012"/>
      <c r="AC53" s="1012"/>
      <c r="AD53" s="1012"/>
      <c r="AE53" s="1021"/>
      <c r="AF53" s="1022"/>
      <c r="AG53" s="1023"/>
      <c r="AH53" s="1023"/>
      <c r="AI53" s="1023"/>
      <c r="AJ53" s="1024"/>
      <c r="AK53" s="1011"/>
      <c r="AL53" s="1012"/>
      <c r="AM53" s="1012"/>
      <c r="AN53" s="1012"/>
      <c r="AO53" s="1012"/>
      <c r="AP53" s="1012"/>
      <c r="AQ53" s="1012"/>
      <c r="AR53" s="1012"/>
      <c r="AS53" s="1012"/>
      <c r="AT53" s="1012"/>
      <c r="AU53" s="1012"/>
      <c r="AV53" s="1012"/>
      <c r="AW53" s="1012"/>
      <c r="AX53" s="1012"/>
      <c r="AY53" s="1012"/>
      <c r="AZ53" s="1013"/>
      <c r="BA53" s="1013"/>
      <c r="BB53" s="1013"/>
      <c r="BC53" s="1013"/>
      <c r="BD53" s="1013"/>
      <c r="BE53" s="959"/>
      <c r="BF53" s="959"/>
      <c r="BG53" s="959"/>
      <c r="BH53" s="959"/>
      <c r="BI53" s="960"/>
      <c r="BJ53" s="214"/>
      <c r="BK53" s="214"/>
      <c r="BL53" s="214"/>
      <c r="BM53" s="214"/>
      <c r="BN53" s="214"/>
      <c r="BO53" s="224"/>
      <c r="BP53" s="224"/>
      <c r="BQ53" s="221">
        <v>47</v>
      </c>
      <c r="BR53" s="222"/>
      <c r="BS53" s="979"/>
      <c r="BT53" s="980"/>
      <c r="BU53" s="980"/>
      <c r="BV53" s="980"/>
      <c r="BW53" s="980"/>
      <c r="BX53" s="980"/>
      <c r="BY53" s="980"/>
      <c r="BZ53" s="980"/>
      <c r="CA53" s="980"/>
      <c r="CB53" s="980"/>
      <c r="CC53" s="980"/>
      <c r="CD53" s="980"/>
      <c r="CE53" s="980"/>
      <c r="CF53" s="980"/>
      <c r="CG53" s="1001"/>
      <c r="CH53" s="976"/>
      <c r="CI53" s="977"/>
      <c r="CJ53" s="977"/>
      <c r="CK53" s="977"/>
      <c r="CL53" s="978"/>
      <c r="CM53" s="976"/>
      <c r="CN53" s="977"/>
      <c r="CO53" s="977"/>
      <c r="CP53" s="977"/>
      <c r="CQ53" s="978"/>
      <c r="CR53" s="976"/>
      <c r="CS53" s="977"/>
      <c r="CT53" s="977"/>
      <c r="CU53" s="977"/>
      <c r="CV53" s="978"/>
      <c r="CW53" s="976"/>
      <c r="CX53" s="977"/>
      <c r="CY53" s="977"/>
      <c r="CZ53" s="977"/>
      <c r="DA53" s="978"/>
      <c r="DB53" s="976"/>
      <c r="DC53" s="977"/>
      <c r="DD53" s="977"/>
      <c r="DE53" s="977"/>
      <c r="DF53" s="978"/>
      <c r="DG53" s="976"/>
      <c r="DH53" s="977"/>
      <c r="DI53" s="977"/>
      <c r="DJ53" s="977"/>
      <c r="DK53" s="978"/>
      <c r="DL53" s="976"/>
      <c r="DM53" s="977"/>
      <c r="DN53" s="977"/>
      <c r="DO53" s="977"/>
      <c r="DP53" s="978"/>
      <c r="DQ53" s="976"/>
      <c r="DR53" s="977"/>
      <c r="DS53" s="977"/>
      <c r="DT53" s="977"/>
      <c r="DU53" s="978"/>
      <c r="DV53" s="979"/>
      <c r="DW53" s="980"/>
      <c r="DX53" s="980"/>
      <c r="DY53" s="980"/>
      <c r="DZ53" s="981"/>
      <c r="EA53" s="212"/>
    </row>
    <row r="54" spans="1:131" ht="26.25" customHeight="1" x14ac:dyDescent="0.15">
      <c r="A54" s="221">
        <v>27</v>
      </c>
      <c r="B54" s="1017"/>
      <c r="C54" s="1018"/>
      <c r="D54" s="1018"/>
      <c r="E54" s="1018"/>
      <c r="F54" s="1018"/>
      <c r="G54" s="1018"/>
      <c r="H54" s="1018"/>
      <c r="I54" s="1018"/>
      <c r="J54" s="1018"/>
      <c r="K54" s="1018"/>
      <c r="L54" s="1018"/>
      <c r="M54" s="1018"/>
      <c r="N54" s="1018"/>
      <c r="O54" s="1018"/>
      <c r="P54" s="1019"/>
      <c r="Q54" s="1020"/>
      <c r="R54" s="1012"/>
      <c r="S54" s="1012"/>
      <c r="T54" s="1012"/>
      <c r="U54" s="1012"/>
      <c r="V54" s="1012"/>
      <c r="W54" s="1012"/>
      <c r="X54" s="1012"/>
      <c r="Y54" s="1012"/>
      <c r="Z54" s="1012"/>
      <c r="AA54" s="1012"/>
      <c r="AB54" s="1012"/>
      <c r="AC54" s="1012"/>
      <c r="AD54" s="1012"/>
      <c r="AE54" s="1021"/>
      <c r="AF54" s="1022"/>
      <c r="AG54" s="1023"/>
      <c r="AH54" s="1023"/>
      <c r="AI54" s="1023"/>
      <c r="AJ54" s="1024"/>
      <c r="AK54" s="1011"/>
      <c r="AL54" s="1012"/>
      <c r="AM54" s="1012"/>
      <c r="AN54" s="1012"/>
      <c r="AO54" s="1012"/>
      <c r="AP54" s="1012"/>
      <c r="AQ54" s="1012"/>
      <c r="AR54" s="1012"/>
      <c r="AS54" s="1012"/>
      <c r="AT54" s="1012"/>
      <c r="AU54" s="1012"/>
      <c r="AV54" s="1012"/>
      <c r="AW54" s="1012"/>
      <c r="AX54" s="1012"/>
      <c r="AY54" s="1012"/>
      <c r="AZ54" s="1013"/>
      <c r="BA54" s="1013"/>
      <c r="BB54" s="1013"/>
      <c r="BC54" s="1013"/>
      <c r="BD54" s="1013"/>
      <c r="BE54" s="959"/>
      <c r="BF54" s="959"/>
      <c r="BG54" s="959"/>
      <c r="BH54" s="959"/>
      <c r="BI54" s="960"/>
      <c r="BJ54" s="214"/>
      <c r="BK54" s="214"/>
      <c r="BL54" s="214"/>
      <c r="BM54" s="214"/>
      <c r="BN54" s="214"/>
      <c r="BO54" s="224"/>
      <c r="BP54" s="224"/>
      <c r="BQ54" s="221">
        <v>48</v>
      </c>
      <c r="BR54" s="222"/>
      <c r="BS54" s="979"/>
      <c r="BT54" s="980"/>
      <c r="BU54" s="980"/>
      <c r="BV54" s="980"/>
      <c r="BW54" s="980"/>
      <c r="BX54" s="980"/>
      <c r="BY54" s="980"/>
      <c r="BZ54" s="980"/>
      <c r="CA54" s="980"/>
      <c r="CB54" s="980"/>
      <c r="CC54" s="980"/>
      <c r="CD54" s="980"/>
      <c r="CE54" s="980"/>
      <c r="CF54" s="980"/>
      <c r="CG54" s="1001"/>
      <c r="CH54" s="976"/>
      <c r="CI54" s="977"/>
      <c r="CJ54" s="977"/>
      <c r="CK54" s="977"/>
      <c r="CL54" s="978"/>
      <c r="CM54" s="976"/>
      <c r="CN54" s="977"/>
      <c r="CO54" s="977"/>
      <c r="CP54" s="977"/>
      <c r="CQ54" s="978"/>
      <c r="CR54" s="976"/>
      <c r="CS54" s="977"/>
      <c r="CT54" s="977"/>
      <c r="CU54" s="977"/>
      <c r="CV54" s="978"/>
      <c r="CW54" s="976"/>
      <c r="CX54" s="977"/>
      <c r="CY54" s="977"/>
      <c r="CZ54" s="977"/>
      <c r="DA54" s="978"/>
      <c r="DB54" s="976"/>
      <c r="DC54" s="977"/>
      <c r="DD54" s="977"/>
      <c r="DE54" s="977"/>
      <c r="DF54" s="978"/>
      <c r="DG54" s="976"/>
      <c r="DH54" s="977"/>
      <c r="DI54" s="977"/>
      <c r="DJ54" s="977"/>
      <c r="DK54" s="978"/>
      <c r="DL54" s="976"/>
      <c r="DM54" s="977"/>
      <c r="DN54" s="977"/>
      <c r="DO54" s="977"/>
      <c r="DP54" s="978"/>
      <c r="DQ54" s="976"/>
      <c r="DR54" s="977"/>
      <c r="DS54" s="977"/>
      <c r="DT54" s="977"/>
      <c r="DU54" s="978"/>
      <c r="DV54" s="979"/>
      <c r="DW54" s="980"/>
      <c r="DX54" s="980"/>
      <c r="DY54" s="980"/>
      <c r="DZ54" s="981"/>
      <c r="EA54" s="212"/>
    </row>
    <row r="55" spans="1:131" ht="26.25" customHeight="1" x14ac:dyDescent="0.15">
      <c r="A55" s="221">
        <v>28</v>
      </c>
      <c r="B55" s="1017"/>
      <c r="C55" s="1018"/>
      <c r="D55" s="1018"/>
      <c r="E55" s="1018"/>
      <c r="F55" s="1018"/>
      <c r="G55" s="1018"/>
      <c r="H55" s="1018"/>
      <c r="I55" s="1018"/>
      <c r="J55" s="1018"/>
      <c r="K55" s="1018"/>
      <c r="L55" s="1018"/>
      <c r="M55" s="1018"/>
      <c r="N55" s="1018"/>
      <c r="O55" s="1018"/>
      <c r="P55" s="1019"/>
      <c r="Q55" s="1020"/>
      <c r="R55" s="1012"/>
      <c r="S55" s="1012"/>
      <c r="T55" s="1012"/>
      <c r="U55" s="1012"/>
      <c r="V55" s="1012"/>
      <c r="W55" s="1012"/>
      <c r="X55" s="1012"/>
      <c r="Y55" s="1012"/>
      <c r="Z55" s="1012"/>
      <c r="AA55" s="1012"/>
      <c r="AB55" s="1012"/>
      <c r="AC55" s="1012"/>
      <c r="AD55" s="1012"/>
      <c r="AE55" s="1021"/>
      <c r="AF55" s="1022"/>
      <c r="AG55" s="1023"/>
      <c r="AH55" s="1023"/>
      <c r="AI55" s="1023"/>
      <c r="AJ55" s="1024"/>
      <c r="AK55" s="1011"/>
      <c r="AL55" s="1012"/>
      <c r="AM55" s="1012"/>
      <c r="AN55" s="1012"/>
      <c r="AO55" s="1012"/>
      <c r="AP55" s="1012"/>
      <c r="AQ55" s="1012"/>
      <c r="AR55" s="1012"/>
      <c r="AS55" s="1012"/>
      <c r="AT55" s="1012"/>
      <c r="AU55" s="1012"/>
      <c r="AV55" s="1012"/>
      <c r="AW55" s="1012"/>
      <c r="AX55" s="1012"/>
      <c r="AY55" s="1012"/>
      <c r="AZ55" s="1013"/>
      <c r="BA55" s="1013"/>
      <c r="BB55" s="1013"/>
      <c r="BC55" s="1013"/>
      <c r="BD55" s="1013"/>
      <c r="BE55" s="959"/>
      <c r="BF55" s="959"/>
      <c r="BG55" s="959"/>
      <c r="BH55" s="959"/>
      <c r="BI55" s="960"/>
      <c r="BJ55" s="214"/>
      <c r="BK55" s="214"/>
      <c r="BL55" s="214"/>
      <c r="BM55" s="214"/>
      <c r="BN55" s="214"/>
      <c r="BO55" s="224"/>
      <c r="BP55" s="224"/>
      <c r="BQ55" s="221">
        <v>49</v>
      </c>
      <c r="BR55" s="222"/>
      <c r="BS55" s="979"/>
      <c r="BT55" s="980"/>
      <c r="BU55" s="980"/>
      <c r="BV55" s="980"/>
      <c r="BW55" s="980"/>
      <c r="BX55" s="980"/>
      <c r="BY55" s="980"/>
      <c r="BZ55" s="980"/>
      <c r="CA55" s="980"/>
      <c r="CB55" s="980"/>
      <c r="CC55" s="980"/>
      <c r="CD55" s="980"/>
      <c r="CE55" s="980"/>
      <c r="CF55" s="980"/>
      <c r="CG55" s="1001"/>
      <c r="CH55" s="976"/>
      <c r="CI55" s="977"/>
      <c r="CJ55" s="977"/>
      <c r="CK55" s="977"/>
      <c r="CL55" s="978"/>
      <c r="CM55" s="976"/>
      <c r="CN55" s="977"/>
      <c r="CO55" s="977"/>
      <c r="CP55" s="977"/>
      <c r="CQ55" s="978"/>
      <c r="CR55" s="976"/>
      <c r="CS55" s="977"/>
      <c r="CT55" s="977"/>
      <c r="CU55" s="977"/>
      <c r="CV55" s="978"/>
      <c r="CW55" s="976"/>
      <c r="CX55" s="977"/>
      <c r="CY55" s="977"/>
      <c r="CZ55" s="977"/>
      <c r="DA55" s="978"/>
      <c r="DB55" s="976"/>
      <c r="DC55" s="977"/>
      <c r="DD55" s="977"/>
      <c r="DE55" s="977"/>
      <c r="DF55" s="978"/>
      <c r="DG55" s="976"/>
      <c r="DH55" s="977"/>
      <c r="DI55" s="977"/>
      <c r="DJ55" s="977"/>
      <c r="DK55" s="978"/>
      <c r="DL55" s="976"/>
      <c r="DM55" s="977"/>
      <c r="DN55" s="977"/>
      <c r="DO55" s="977"/>
      <c r="DP55" s="978"/>
      <c r="DQ55" s="976"/>
      <c r="DR55" s="977"/>
      <c r="DS55" s="977"/>
      <c r="DT55" s="977"/>
      <c r="DU55" s="978"/>
      <c r="DV55" s="979"/>
      <c r="DW55" s="980"/>
      <c r="DX55" s="980"/>
      <c r="DY55" s="980"/>
      <c r="DZ55" s="981"/>
      <c r="EA55" s="212"/>
    </row>
    <row r="56" spans="1:131" ht="26.25" customHeight="1" x14ac:dyDescent="0.15">
      <c r="A56" s="221">
        <v>29</v>
      </c>
      <c r="B56" s="1017"/>
      <c r="C56" s="1018"/>
      <c r="D56" s="1018"/>
      <c r="E56" s="1018"/>
      <c r="F56" s="1018"/>
      <c r="G56" s="1018"/>
      <c r="H56" s="1018"/>
      <c r="I56" s="1018"/>
      <c r="J56" s="1018"/>
      <c r="K56" s="1018"/>
      <c r="L56" s="1018"/>
      <c r="M56" s="1018"/>
      <c r="N56" s="1018"/>
      <c r="O56" s="1018"/>
      <c r="P56" s="1019"/>
      <c r="Q56" s="1020"/>
      <c r="R56" s="1012"/>
      <c r="S56" s="1012"/>
      <c r="T56" s="1012"/>
      <c r="U56" s="1012"/>
      <c r="V56" s="1012"/>
      <c r="W56" s="1012"/>
      <c r="X56" s="1012"/>
      <c r="Y56" s="1012"/>
      <c r="Z56" s="1012"/>
      <c r="AA56" s="1012"/>
      <c r="AB56" s="1012"/>
      <c r="AC56" s="1012"/>
      <c r="AD56" s="1012"/>
      <c r="AE56" s="1021"/>
      <c r="AF56" s="1022"/>
      <c r="AG56" s="1023"/>
      <c r="AH56" s="1023"/>
      <c r="AI56" s="1023"/>
      <c r="AJ56" s="1024"/>
      <c r="AK56" s="1011"/>
      <c r="AL56" s="1012"/>
      <c r="AM56" s="1012"/>
      <c r="AN56" s="1012"/>
      <c r="AO56" s="1012"/>
      <c r="AP56" s="1012"/>
      <c r="AQ56" s="1012"/>
      <c r="AR56" s="1012"/>
      <c r="AS56" s="1012"/>
      <c r="AT56" s="1012"/>
      <c r="AU56" s="1012"/>
      <c r="AV56" s="1012"/>
      <c r="AW56" s="1012"/>
      <c r="AX56" s="1012"/>
      <c r="AY56" s="1012"/>
      <c r="AZ56" s="1013"/>
      <c r="BA56" s="1013"/>
      <c r="BB56" s="1013"/>
      <c r="BC56" s="1013"/>
      <c r="BD56" s="1013"/>
      <c r="BE56" s="959"/>
      <c r="BF56" s="959"/>
      <c r="BG56" s="959"/>
      <c r="BH56" s="959"/>
      <c r="BI56" s="960"/>
      <c r="BJ56" s="214"/>
      <c r="BK56" s="214"/>
      <c r="BL56" s="214"/>
      <c r="BM56" s="214"/>
      <c r="BN56" s="214"/>
      <c r="BO56" s="224"/>
      <c r="BP56" s="224"/>
      <c r="BQ56" s="221">
        <v>50</v>
      </c>
      <c r="BR56" s="222"/>
      <c r="BS56" s="979"/>
      <c r="BT56" s="980"/>
      <c r="BU56" s="980"/>
      <c r="BV56" s="980"/>
      <c r="BW56" s="980"/>
      <c r="BX56" s="980"/>
      <c r="BY56" s="980"/>
      <c r="BZ56" s="980"/>
      <c r="CA56" s="980"/>
      <c r="CB56" s="980"/>
      <c r="CC56" s="980"/>
      <c r="CD56" s="980"/>
      <c r="CE56" s="980"/>
      <c r="CF56" s="980"/>
      <c r="CG56" s="1001"/>
      <c r="CH56" s="976"/>
      <c r="CI56" s="977"/>
      <c r="CJ56" s="977"/>
      <c r="CK56" s="977"/>
      <c r="CL56" s="978"/>
      <c r="CM56" s="976"/>
      <c r="CN56" s="977"/>
      <c r="CO56" s="977"/>
      <c r="CP56" s="977"/>
      <c r="CQ56" s="978"/>
      <c r="CR56" s="976"/>
      <c r="CS56" s="977"/>
      <c r="CT56" s="977"/>
      <c r="CU56" s="977"/>
      <c r="CV56" s="978"/>
      <c r="CW56" s="976"/>
      <c r="CX56" s="977"/>
      <c r="CY56" s="977"/>
      <c r="CZ56" s="977"/>
      <c r="DA56" s="978"/>
      <c r="DB56" s="976"/>
      <c r="DC56" s="977"/>
      <c r="DD56" s="977"/>
      <c r="DE56" s="977"/>
      <c r="DF56" s="978"/>
      <c r="DG56" s="976"/>
      <c r="DH56" s="977"/>
      <c r="DI56" s="977"/>
      <c r="DJ56" s="977"/>
      <c r="DK56" s="978"/>
      <c r="DL56" s="976"/>
      <c r="DM56" s="977"/>
      <c r="DN56" s="977"/>
      <c r="DO56" s="977"/>
      <c r="DP56" s="978"/>
      <c r="DQ56" s="976"/>
      <c r="DR56" s="977"/>
      <c r="DS56" s="977"/>
      <c r="DT56" s="977"/>
      <c r="DU56" s="978"/>
      <c r="DV56" s="979"/>
      <c r="DW56" s="980"/>
      <c r="DX56" s="980"/>
      <c r="DY56" s="980"/>
      <c r="DZ56" s="981"/>
      <c r="EA56" s="212"/>
    </row>
    <row r="57" spans="1:131" ht="26.25" customHeight="1" x14ac:dyDescent="0.15">
      <c r="A57" s="221">
        <v>30</v>
      </c>
      <c r="B57" s="1017"/>
      <c r="C57" s="1018"/>
      <c r="D57" s="1018"/>
      <c r="E57" s="1018"/>
      <c r="F57" s="1018"/>
      <c r="G57" s="1018"/>
      <c r="H57" s="1018"/>
      <c r="I57" s="1018"/>
      <c r="J57" s="1018"/>
      <c r="K57" s="1018"/>
      <c r="L57" s="1018"/>
      <c r="M57" s="1018"/>
      <c r="N57" s="1018"/>
      <c r="O57" s="1018"/>
      <c r="P57" s="1019"/>
      <c r="Q57" s="1020"/>
      <c r="R57" s="1012"/>
      <c r="S57" s="1012"/>
      <c r="T57" s="1012"/>
      <c r="U57" s="1012"/>
      <c r="V57" s="1012"/>
      <c r="W57" s="1012"/>
      <c r="X57" s="1012"/>
      <c r="Y57" s="1012"/>
      <c r="Z57" s="1012"/>
      <c r="AA57" s="1012"/>
      <c r="AB57" s="1012"/>
      <c r="AC57" s="1012"/>
      <c r="AD57" s="1012"/>
      <c r="AE57" s="1021"/>
      <c r="AF57" s="1022"/>
      <c r="AG57" s="1023"/>
      <c r="AH57" s="1023"/>
      <c r="AI57" s="1023"/>
      <c r="AJ57" s="1024"/>
      <c r="AK57" s="1011"/>
      <c r="AL57" s="1012"/>
      <c r="AM57" s="1012"/>
      <c r="AN57" s="1012"/>
      <c r="AO57" s="1012"/>
      <c r="AP57" s="1012"/>
      <c r="AQ57" s="1012"/>
      <c r="AR57" s="1012"/>
      <c r="AS57" s="1012"/>
      <c r="AT57" s="1012"/>
      <c r="AU57" s="1012"/>
      <c r="AV57" s="1012"/>
      <c r="AW57" s="1012"/>
      <c r="AX57" s="1012"/>
      <c r="AY57" s="1012"/>
      <c r="AZ57" s="1013"/>
      <c r="BA57" s="1013"/>
      <c r="BB57" s="1013"/>
      <c r="BC57" s="1013"/>
      <c r="BD57" s="1013"/>
      <c r="BE57" s="959"/>
      <c r="BF57" s="959"/>
      <c r="BG57" s="959"/>
      <c r="BH57" s="959"/>
      <c r="BI57" s="960"/>
      <c r="BJ57" s="214"/>
      <c r="BK57" s="214"/>
      <c r="BL57" s="214"/>
      <c r="BM57" s="214"/>
      <c r="BN57" s="214"/>
      <c r="BO57" s="224"/>
      <c r="BP57" s="224"/>
      <c r="BQ57" s="221">
        <v>51</v>
      </c>
      <c r="BR57" s="222"/>
      <c r="BS57" s="979"/>
      <c r="BT57" s="980"/>
      <c r="BU57" s="980"/>
      <c r="BV57" s="980"/>
      <c r="BW57" s="980"/>
      <c r="BX57" s="980"/>
      <c r="BY57" s="980"/>
      <c r="BZ57" s="980"/>
      <c r="CA57" s="980"/>
      <c r="CB57" s="980"/>
      <c r="CC57" s="980"/>
      <c r="CD57" s="980"/>
      <c r="CE57" s="980"/>
      <c r="CF57" s="980"/>
      <c r="CG57" s="1001"/>
      <c r="CH57" s="976"/>
      <c r="CI57" s="977"/>
      <c r="CJ57" s="977"/>
      <c r="CK57" s="977"/>
      <c r="CL57" s="978"/>
      <c r="CM57" s="976"/>
      <c r="CN57" s="977"/>
      <c r="CO57" s="977"/>
      <c r="CP57" s="977"/>
      <c r="CQ57" s="978"/>
      <c r="CR57" s="976"/>
      <c r="CS57" s="977"/>
      <c r="CT57" s="977"/>
      <c r="CU57" s="977"/>
      <c r="CV57" s="978"/>
      <c r="CW57" s="976"/>
      <c r="CX57" s="977"/>
      <c r="CY57" s="977"/>
      <c r="CZ57" s="977"/>
      <c r="DA57" s="978"/>
      <c r="DB57" s="976"/>
      <c r="DC57" s="977"/>
      <c r="DD57" s="977"/>
      <c r="DE57" s="977"/>
      <c r="DF57" s="978"/>
      <c r="DG57" s="976"/>
      <c r="DH57" s="977"/>
      <c r="DI57" s="977"/>
      <c r="DJ57" s="977"/>
      <c r="DK57" s="978"/>
      <c r="DL57" s="976"/>
      <c r="DM57" s="977"/>
      <c r="DN57" s="977"/>
      <c r="DO57" s="977"/>
      <c r="DP57" s="978"/>
      <c r="DQ57" s="976"/>
      <c r="DR57" s="977"/>
      <c r="DS57" s="977"/>
      <c r="DT57" s="977"/>
      <c r="DU57" s="978"/>
      <c r="DV57" s="979"/>
      <c r="DW57" s="980"/>
      <c r="DX57" s="980"/>
      <c r="DY57" s="980"/>
      <c r="DZ57" s="981"/>
      <c r="EA57" s="212"/>
    </row>
    <row r="58" spans="1:131" ht="26.25" customHeight="1" x14ac:dyDescent="0.15">
      <c r="A58" s="221">
        <v>31</v>
      </c>
      <c r="B58" s="1017"/>
      <c r="C58" s="1018"/>
      <c r="D58" s="1018"/>
      <c r="E58" s="1018"/>
      <c r="F58" s="1018"/>
      <c r="G58" s="1018"/>
      <c r="H58" s="1018"/>
      <c r="I58" s="1018"/>
      <c r="J58" s="1018"/>
      <c r="K58" s="1018"/>
      <c r="L58" s="1018"/>
      <c r="M58" s="1018"/>
      <c r="N58" s="1018"/>
      <c r="O58" s="1018"/>
      <c r="P58" s="1019"/>
      <c r="Q58" s="1020"/>
      <c r="R58" s="1012"/>
      <c r="S58" s="1012"/>
      <c r="T58" s="1012"/>
      <c r="U58" s="1012"/>
      <c r="V58" s="1012"/>
      <c r="W58" s="1012"/>
      <c r="X58" s="1012"/>
      <c r="Y58" s="1012"/>
      <c r="Z58" s="1012"/>
      <c r="AA58" s="1012"/>
      <c r="AB58" s="1012"/>
      <c r="AC58" s="1012"/>
      <c r="AD58" s="1012"/>
      <c r="AE58" s="1021"/>
      <c r="AF58" s="1022"/>
      <c r="AG58" s="1023"/>
      <c r="AH58" s="1023"/>
      <c r="AI58" s="1023"/>
      <c r="AJ58" s="1024"/>
      <c r="AK58" s="1011"/>
      <c r="AL58" s="1012"/>
      <c r="AM58" s="1012"/>
      <c r="AN58" s="1012"/>
      <c r="AO58" s="1012"/>
      <c r="AP58" s="1012"/>
      <c r="AQ58" s="1012"/>
      <c r="AR58" s="1012"/>
      <c r="AS58" s="1012"/>
      <c r="AT58" s="1012"/>
      <c r="AU58" s="1012"/>
      <c r="AV58" s="1012"/>
      <c r="AW58" s="1012"/>
      <c r="AX58" s="1012"/>
      <c r="AY58" s="1012"/>
      <c r="AZ58" s="1013"/>
      <c r="BA58" s="1013"/>
      <c r="BB58" s="1013"/>
      <c r="BC58" s="1013"/>
      <c r="BD58" s="1013"/>
      <c r="BE58" s="959"/>
      <c r="BF58" s="959"/>
      <c r="BG58" s="959"/>
      <c r="BH58" s="959"/>
      <c r="BI58" s="960"/>
      <c r="BJ58" s="214"/>
      <c r="BK58" s="214"/>
      <c r="BL58" s="214"/>
      <c r="BM58" s="214"/>
      <c r="BN58" s="214"/>
      <c r="BO58" s="224"/>
      <c r="BP58" s="224"/>
      <c r="BQ58" s="221">
        <v>52</v>
      </c>
      <c r="BR58" s="222"/>
      <c r="BS58" s="979"/>
      <c r="BT58" s="980"/>
      <c r="BU58" s="980"/>
      <c r="BV58" s="980"/>
      <c r="BW58" s="980"/>
      <c r="BX58" s="980"/>
      <c r="BY58" s="980"/>
      <c r="BZ58" s="980"/>
      <c r="CA58" s="980"/>
      <c r="CB58" s="980"/>
      <c r="CC58" s="980"/>
      <c r="CD58" s="980"/>
      <c r="CE58" s="980"/>
      <c r="CF58" s="980"/>
      <c r="CG58" s="1001"/>
      <c r="CH58" s="976"/>
      <c r="CI58" s="977"/>
      <c r="CJ58" s="977"/>
      <c r="CK58" s="977"/>
      <c r="CL58" s="978"/>
      <c r="CM58" s="976"/>
      <c r="CN58" s="977"/>
      <c r="CO58" s="977"/>
      <c r="CP58" s="977"/>
      <c r="CQ58" s="978"/>
      <c r="CR58" s="976"/>
      <c r="CS58" s="977"/>
      <c r="CT58" s="977"/>
      <c r="CU58" s="977"/>
      <c r="CV58" s="978"/>
      <c r="CW58" s="976"/>
      <c r="CX58" s="977"/>
      <c r="CY58" s="977"/>
      <c r="CZ58" s="977"/>
      <c r="DA58" s="978"/>
      <c r="DB58" s="976"/>
      <c r="DC58" s="977"/>
      <c r="DD58" s="977"/>
      <c r="DE58" s="977"/>
      <c r="DF58" s="978"/>
      <c r="DG58" s="976"/>
      <c r="DH58" s="977"/>
      <c r="DI58" s="977"/>
      <c r="DJ58" s="977"/>
      <c r="DK58" s="978"/>
      <c r="DL58" s="976"/>
      <c r="DM58" s="977"/>
      <c r="DN58" s="977"/>
      <c r="DO58" s="977"/>
      <c r="DP58" s="978"/>
      <c r="DQ58" s="976"/>
      <c r="DR58" s="977"/>
      <c r="DS58" s="977"/>
      <c r="DT58" s="977"/>
      <c r="DU58" s="978"/>
      <c r="DV58" s="979"/>
      <c r="DW58" s="980"/>
      <c r="DX58" s="980"/>
      <c r="DY58" s="980"/>
      <c r="DZ58" s="981"/>
      <c r="EA58" s="212"/>
    </row>
    <row r="59" spans="1:131" ht="26.25" customHeight="1" x14ac:dyDescent="0.15">
      <c r="A59" s="221">
        <v>32</v>
      </c>
      <c r="B59" s="1017"/>
      <c r="C59" s="1018"/>
      <c r="D59" s="1018"/>
      <c r="E59" s="1018"/>
      <c r="F59" s="1018"/>
      <c r="G59" s="1018"/>
      <c r="H59" s="1018"/>
      <c r="I59" s="1018"/>
      <c r="J59" s="1018"/>
      <c r="K59" s="1018"/>
      <c r="L59" s="1018"/>
      <c r="M59" s="1018"/>
      <c r="N59" s="1018"/>
      <c r="O59" s="1018"/>
      <c r="P59" s="1019"/>
      <c r="Q59" s="1020"/>
      <c r="R59" s="1012"/>
      <c r="S59" s="1012"/>
      <c r="T59" s="1012"/>
      <c r="U59" s="1012"/>
      <c r="V59" s="1012"/>
      <c r="W59" s="1012"/>
      <c r="X59" s="1012"/>
      <c r="Y59" s="1012"/>
      <c r="Z59" s="1012"/>
      <c r="AA59" s="1012"/>
      <c r="AB59" s="1012"/>
      <c r="AC59" s="1012"/>
      <c r="AD59" s="1012"/>
      <c r="AE59" s="1021"/>
      <c r="AF59" s="1022"/>
      <c r="AG59" s="1023"/>
      <c r="AH59" s="1023"/>
      <c r="AI59" s="1023"/>
      <c r="AJ59" s="1024"/>
      <c r="AK59" s="1011"/>
      <c r="AL59" s="1012"/>
      <c r="AM59" s="1012"/>
      <c r="AN59" s="1012"/>
      <c r="AO59" s="1012"/>
      <c r="AP59" s="1012"/>
      <c r="AQ59" s="1012"/>
      <c r="AR59" s="1012"/>
      <c r="AS59" s="1012"/>
      <c r="AT59" s="1012"/>
      <c r="AU59" s="1012"/>
      <c r="AV59" s="1012"/>
      <c r="AW59" s="1012"/>
      <c r="AX59" s="1012"/>
      <c r="AY59" s="1012"/>
      <c r="AZ59" s="1013"/>
      <c r="BA59" s="1013"/>
      <c r="BB59" s="1013"/>
      <c r="BC59" s="1013"/>
      <c r="BD59" s="1013"/>
      <c r="BE59" s="959"/>
      <c r="BF59" s="959"/>
      <c r="BG59" s="959"/>
      <c r="BH59" s="959"/>
      <c r="BI59" s="960"/>
      <c r="BJ59" s="214"/>
      <c r="BK59" s="214"/>
      <c r="BL59" s="214"/>
      <c r="BM59" s="214"/>
      <c r="BN59" s="214"/>
      <c r="BO59" s="224"/>
      <c r="BP59" s="224"/>
      <c r="BQ59" s="221">
        <v>53</v>
      </c>
      <c r="BR59" s="222"/>
      <c r="BS59" s="979"/>
      <c r="BT59" s="980"/>
      <c r="BU59" s="980"/>
      <c r="BV59" s="980"/>
      <c r="BW59" s="980"/>
      <c r="BX59" s="980"/>
      <c r="BY59" s="980"/>
      <c r="BZ59" s="980"/>
      <c r="CA59" s="980"/>
      <c r="CB59" s="980"/>
      <c r="CC59" s="980"/>
      <c r="CD59" s="980"/>
      <c r="CE59" s="980"/>
      <c r="CF59" s="980"/>
      <c r="CG59" s="1001"/>
      <c r="CH59" s="976"/>
      <c r="CI59" s="977"/>
      <c r="CJ59" s="977"/>
      <c r="CK59" s="977"/>
      <c r="CL59" s="978"/>
      <c r="CM59" s="976"/>
      <c r="CN59" s="977"/>
      <c r="CO59" s="977"/>
      <c r="CP59" s="977"/>
      <c r="CQ59" s="978"/>
      <c r="CR59" s="976"/>
      <c r="CS59" s="977"/>
      <c r="CT59" s="977"/>
      <c r="CU59" s="977"/>
      <c r="CV59" s="978"/>
      <c r="CW59" s="976"/>
      <c r="CX59" s="977"/>
      <c r="CY59" s="977"/>
      <c r="CZ59" s="977"/>
      <c r="DA59" s="978"/>
      <c r="DB59" s="976"/>
      <c r="DC59" s="977"/>
      <c r="DD59" s="977"/>
      <c r="DE59" s="977"/>
      <c r="DF59" s="978"/>
      <c r="DG59" s="976"/>
      <c r="DH59" s="977"/>
      <c r="DI59" s="977"/>
      <c r="DJ59" s="977"/>
      <c r="DK59" s="978"/>
      <c r="DL59" s="976"/>
      <c r="DM59" s="977"/>
      <c r="DN59" s="977"/>
      <c r="DO59" s="977"/>
      <c r="DP59" s="978"/>
      <c r="DQ59" s="976"/>
      <c r="DR59" s="977"/>
      <c r="DS59" s="977"/>
      <c r="DT59" s="977"/>
      <c r="DU59" s="978"/>
      <c r="DV59" s="979"/>
      <c r="DW59" s="980"/>
      <c r="DX59" s="980"/>
      <c r="DY59" s="980"/>
      <c r="DZ59" s="981"/>
      <c r="EA59" s="212"/>
    </row>
    <row r="60" spans="1:131" ht="26.25" customHeight="1" x14ac:dyDescent="0.15">
      <c r="A60" s="221">
        <v>33</v>
      </c>
      <c r="B60" s="1017"/>
      <c r="C60" s="1018"/>
      <c r="D60" s="1018"/>
      <c r="E60" s="1018"/>
      <c r="F60" s="1018"/>
      <c r="G60" s="1018"/>
      <c r="H60" s="1018"/>
      <c r="I60" s="1018"/>
      <c r="J60" s="1018"/>
      <c r="K60" s="1018"/>
      <c r="L60" s="1018"/>
      <c r="M60" s="1018"/>
      <c r="N60" s="1018"/>
      <c r="O60" s="1018"/>
      <c r="P60" s="1019"/>
      <c r="Q60" s="1020"/>
      <c r="R60" s="1012"/>
      <c r="S60" s="1012"/>
      <c r="T60" s="1012"/>
      <c r="U60" s="1012"/>
      <c r="V60" s="1012"/>
      <c r="W60" s="1012"/>
      <c r="X60" s="1012"/>
      <c r="Y60" s="1012"/>
      <c r="Z60" s="1012"/>
      <c r="AA60" s="1012"/>
      <c r="AB60" s="1012"/>
      <c r="AC60" s="1012"/>
      <c r="AD60" s="1012"/>
      <c r="AE60" s="1021"/>
      <c r="AF60" s="1022"/>
      <c r="AG60" s="1023"/>
      <c r="AH60" s="1023"/>
      <c r="AI60" s="1023"/>
      <c r="AJ60" s="1024"/>
      <c r="AK60" s="1011"/>
      <c r="AL60" s="1012"/>
      <c r="AM60" s="1012"/>
      <c r="AN60" s="1012"/>
      <c r="AO60" s="1012"/>
      <c r="AP60" s="1012"/>
      <c r="AQ60" s="1012"/>
      <c r="AR60" s="1012"/>
      <c r="AS60" s="1012"/>
      <c r="AT60" s="1012"/>
      <c r="AU60" s="1012"/>
      <c r="AV60" s="1012"/>
      <c r="AW60" s="1012"/>
      <c r="AX60" s="1012"/>
      <c r="AY60" s="1012"/>
      <c r="AZ60" s="1013"/>
      <c r="BA60" s="1013"/>
      <c r="BB60" s="1013"/>
      <c r="BC60" s="1013"/>
      <c r="BD60" s="1013"/>
      <c r="BE60" s="959"/>
      <c r="BF60" s="959"/>
      <c r="BG60" s="959"/>
      <c r="BH60" s="959"/>
      <c r="BI60" s="960"/>
      <c r="BJ60" s="214"/>
      <c r="BK60" s="214"/>
      <c r="BL60" s="214"/>
      <c r="BM60" s="214"/>
      <c r="BN60" s="214"/>
      <c r="BO60" s="224"/>
      <c r="BP60" s="224"/>
      <c r="BQ60" s="221">
        <v>54</v>
      </c>
      <c r="BR60" s="222"/>
      <c r="BS60" s="979"/>
      <c r="BT60" s="980"/>
      <c r="BU60" s="980"/>
      <c r="BV60" s="980"/>
      <c r="BW60" s="980"/>
      <c r="BX60" s="980"/>
      <c r="BY60" s="980"/>
      <c r="BZ60" s="980"/>
      <c r="CA60" s="980"/>
      <c r="CB60" s="980"/>
      <c r="CC60" s="980"/>
      <c r="CD60" s="980"/>
      <c r="CE60" s="980"/>
      <c r="CF60" s="980"/>
      <c r="CG60" s="1001"/>
      <c r="CH60" s="976"/>
      <c r="CI60" s="977"/>
      <c r="CJ60" s="977"/>
      <c r="CK60" s="977"/>
      <c r="CL60" s="978"/>
      <c r="CM60" s="976"/>
      <c r="CN60" s="977"/>
      <c r="CO60" s="977"/>
      <c r="CP60" s="977"/>
      <c r="CQ60" s="978"/>
      <c r="CR60" s="976"/>
      <c r="CS60" s="977"/>
      <c r="CT60" s="977"/>
      <c r="CU60" s="977"/>
      <c r="CV60" s="978"/>
      <c r="CW60" s="976"/>
      <c r="CX60" s="977"/>
      <c r="CY60" s="977"/>
      <c r="CZ60" s="977"/>
      <c r="DA60" s="978"/>
      <c r="DB60" s="976"/>
      <c r="DC60" s="977"/>
      <c r="DD60" s="977"/>
      <c r="DE60" s="977"/>
      <c r="DF60" s="978"/>
      <c r="DG60" s="976"/>
      <c r="DH60" s="977"/>
      <c r="DI60" s="977"/>
      <c r="DJ60" s="977"/>
      <c r="DK60" s="978"/>
      <c r="DL60" s="976"/>
      <c r="DM60" s="977"/>
      <c r="DN60" s="977"/>
      <c r="DO60" s="977"/>
      <c r="DP60" s="978"/>
      <c r="DQ60" s="976"/>
      <c r="DR60" s="977"/>
      <c r="DS60" s="977"/>
      <c r="DT60" s="977"/>
      <c r="DU60" s="978"/>
      <c r="DV60" s="979"/>
      <c r="DW60" s="980"/>
      <c r="DX60" s="980"/>
      <c r="DY60" s="980"/>
      <c r="DZ60" s="981"/>
      <c r="EA60" s="212"/>
    </row>
    <row r="61" spans="1:131" ht="26.25" customHeight="1" thickBot="1" x14ac:dyDescent="0.2">
      <c r="A61" s="221">
        <v>34</v>
      </c>
      <c r="B61" s="1017"/>
      <c r="C61" s="1018"/>
      <c r="D61" s="1018"/>
      <c r="E61" s="1018"/>
      <c r="F61" s="1018"/>
      <c r="G61" s="1018"/>
      <c r="H61" s="1018"/>
      <c r="I61" s="1018"/>
      <c r="J61" s="1018"/>
      <c r="K61" s="1018"/>
      <c r="L61" s="1018"/>
      <c r="M61" s="1018"/>
      <c r="N61" s="1018"/>
      <c r="O61" s="1018"/>
      <c r="P61" s="1019"/>
      <c r="Q61" s="1020"/>
      <c r="R61" s="1012"/>
      <c r="S61" s="1012"/>
      <c r="T61" s="1012"/>
      <c r="U61" s="1012"/>
      <c r="V61" s="1012"/>
      <c r="W61" s="1012"/>
      <c r="X61" s="1012"/>
      <c r="Y61" s="1012"/>
      <c r="Z61" s="1012"/>
      <c r="AA61" s="1012"/>
      <c r="AB61" s="1012"/>
      <c r="AC61" s="1012"/>
      <c r="AD61" s="1012"/>
      <c r="AE61" s="1021"/>
      <c r="AF61" s="1022"/>
      <c r="AG61" s="1023"/>
      <c r="AH61" s="1023"/>
      <c r="AI61" s="1023"/>
      <c r="AJ61" s="1024"/>
      <c r="AK61" s="1011"/>
      <c r="AL61" s="1012"/>
      <c r="AM61" s="1012"/>
      <c r="AN61" s="1012"/>
      <c r="AO61" s="1012"/>
      <c r="AP61" s="1012"/>
      <c r="AQ61" s="1012"/>
      <c r="AR61" s="1012"/>
      <c r="AS61" s="1012"/>
      <c r="AT61" s="1012"/>
      <c r="AU61" s="1012"/>
      <c r="AV61" s="1012"/>
      <c r="AW61" s="1012"/>
      <c r="AX61" s="1012"/>
      <c r="AY61" s="1012"/>
      <c r="AZ61" s="1013"/>
      <c r="BA61" s="1013"/>
      <c r="BB61" s="1013"/>
      <c r="BC61" s="1013"/>
      <c r="BD61" s="1013"/>
      <c r="BE61" s="959"/>
      <c r="BF61" s="959"/>
      <c r="BG61" s="959"/>
      <c r="BH61" s="959"/>
      <c r="BI61" s="960"/>
      <c r="BJ61" s="214"/>
      <c r="BK61" s="214"/>
      <c r="BL61" s="214"/>
      <c r="BM61" s="214"/>
      <c r="BN61" s="214"/>
      <c r="BO61" s="224"/>
      <c r="BP61" s="224"/>
      <c r="BQ61" s="221">
        <v>55</v>
      </c>
      <c r="BR61" s="222"/>
      <c r="BS61" s="979"/>
      <c r="BT61" s="980"/>
      <c r="BU61" s="980"/>
      <c r="BV61" s="980"/>
      <c r="BW61" s="980"/>
      <c r="BX61" s="980"/>
      <c r="BY61" s="980"/>
      <c r="BZ61" s="980"/>
      <c r="CA61" s="980"/>
      <c r="CB61" s="980"/>
      <c r="CC61" s="980"/>
      <c r="CD61" s="980"/>
      <c r="CE61" s="980"/>
      <c r="CF61" s="980"/>
      <c r="CG61" s="1001"/>
      <c r="CH61" s="976"/>
      <c r="CI61" s="977"/>
      <c r="CJ61" s="977"/>
      <c r="CK61" s="977"/>
      <c r="CL61" s="978"/>
      <c r="CM61" s="976"/>
      <c r="CN61" s="977"/>
      <c r="CO61" s="977"/>
      <c r="CP61" s="977"/>
      <c r="CQ61" s="978"/>
      <c r="CR61" s="976"/>
      <c r="CS61" s="977"/>
      <c r="CT61" s="977"/>
      <c r="CU61" s="977"/>
      <c r="CV61" s="978"/>
      <c r="CW61" s="976"/>
      <c r="CX61" s="977"/>
      <c r="CY61" s="977"/>
      <c r="CZ61" s="977"/>
      <c r="DA61" s="978"/>
      <c r="DB61" s="976"/>
      <c r="DC61" s="977"/>
      <c r="DD61" s="977"/>
      <c r="DE61" s="977"/>
      <c r="DF61" s="978"/>
      <c r="DG61" s="976"/>
      <c r="DH61" s="977"/>
      <c r="DI61" s="977"/>
      <c r="DJ61" s="977"/>
      <c r="DK61" s="978"/>
      <c r="DL61" s="976"/>
      <c r="DM61" s="977"/>
      <c r="DN61" s="977"/>
      <c r="DO61" s="977"/>
      <c r="DP61" s="978"/>
      <c r="DQ61" s="976"/>
      <c r="DR61" s="977"/>
      <c r="DS61" s="977"/>
      <c r="DT61" s="977"/>
      <c r="DU61" s="978"/>
      <c r="DV61" s="979"/>
      <c r="DW61" s="980"/>
      <c r="DX61" s="980"/>
      <c r="DY61" s="980"/>
      <c r="DZ61" s="981"/>
      <c r="EA61" s="212"/>
    </row>
    <row r="62" spans="1:131" ht="26.25" customHeight="1" x14ac:dyDescent="0.15">
      <c r="A62" s="221">
        <v>35</v>
      </c>
      <c r="B62" s="1017"/>
      <c r="C62" s="1018"/>
      <c r="D62" s="1018"/>
      <c r="E62" s="1018"/>
      <c r="F62" s="1018"/>
      <c r="G62" s="1018"/>
      <c r="H62" s="1018"/>
      <c r="I62" s="1018"/>
      <c r="J62" s="1018"/>
      <c r="K62" s="1018"/>
      <c r="L62" s="1018"/>
      <c r="M62" s="1018"/>
      <c r="N62" s="1018"/>
      <c r="O62" s="1018"/>
      <c r="P62" s="1019"/>
      <c r="Q62" s="1020"/>
      <c r="R62" s="1012"/>
      <c r="S62" s="1012"/>
      <c r="T62" s="1012"/>
      <c r="U62" s="1012"/>
      <c r="V62" s="1012"/>
      <c r="W62" s="1012"/>
      <c r="X62" s="1012"/>
      <c r="Y62" s="1012"/>
      <c r="Z62" s="1012"/>
      <c r="AA62" s="1012"/>
      <c r="AB62" s="1012"/>
      <c r="AC62" s="1012"/>
      <c r="AD62" s="1012"/>
      <c r="AE62" s="1021"/>
      <c r="AF62" s="1022"/>
      <c r="AG62" s="1023"/>
      <c r="AH62" s="1023"/>
      <c r="AI62" s="1023"/>
      <c r="AJ62" s="1024"/>
      <c r="AK62" s="1011"/>
      <c r="AL62" s="1012"/>
      <c r="AM62" s="1012"/>
      <c r="AN62" s="1012"/>
      <c r="AO62" s="1012"/>
      <c r="AP62" s="1012"/>
      <c r="AQ62" s="1012"/>
      <c r="AR62" s="1012"/>
      <c r="AS62" s="1012"/>
      <c r="AT62" s="1012"/>
      <c r="AU62" s="1012"/>
      <c r="AV62" s="1012"/>
      <c r="AW62" s="1012"/>
      <c r="AX62" s="1012"/>
      <c r="AY62" s="1012"/>
      <c r="AZ62" s="1013"/>
      <c r="BA62" s="1013"/>
      <c r="BB62" s="1013"/>
      <c r="BC62" s="1013"/>
      <c r="BD62" s="1013"/>
      <c r="BE62" s="959"/>
      <c r="BF62" s="959"/>
      <c r="BG62" s="959"/>
      <c r="BH62" s="959"/>
      <c r="BI62" s="960"/>
      <c r="BJ62" s="1014" t="s">
        <v>400</v>
      </c>
      <c r="BK62" s="1015"/>
      <c r="BL62" s="1015"/>
      <c r="BM62" s="1015"/>
      <c r="BN62" s="1016"/>
      <c r="BO62" s="224"/>
      <c r="BP62" s="224"/>
      <c r="BQ62" s="221">
        <v>56</v>
      </c>
      <c r="BR62" s="222"/>
      <c r="BS62" s="979"/>
      <c r="BT62" s="980"/>
      <c r="BU62" s="980"/>
      <c r="BV62" s="980"/>
      <c r="BW62" s="980"/>
      <c r="BX62" s="980"/>
      <c r="BY62" s="980"/>
      <c r="BZ62" s="980"/>
      <c r="CA62" s="980"/>
      <c r="CB62" s="980"/>
      <c r="CC62" s="980"/>
      <c r="CD62" s="980"/>
      <c r="CE62" s="980"/>
      <c r="CF62" s="980"/>
      <c r="CG62" s="1001"/>
      <c r="CH62" s="976"/>
      <c r="CI62" s="977"/>
      <c r="CJ62" s="977"/>
      <c r="CK62" s="977"/>
      <c r="CL62" s="978"/>
      <c r="CM62" s="976"/>
      <c r="CN62" s="977"/>
      <c r="CO62" s="977"/>
      <c r="CP62" s="977"/>
      <c r="CQ62" s="978"/>
      <c r="CR62" s="976"/>
      <c r="CS62" s="977"/>
      <c r="CT62" s="977"/>
      <c r="CU62" s="977"/>
      <c r="CV62" s="978"/>
      <c r="CW62" s="976"/>
      <c r="CX62" s="977"/>
      <c r="CY62" s="977"/>
      <c r="CZ62" s="977"/>
      <c r="DA62" s="978"/>
      <c r="DB62" s="976"/>
      <c r="DC62" s="977"/>
      <c r="DD62" s="977"/>
      <c r="DE62" s="977"/>
      <c r="DF62" s="978"/>
      <c r="DG62" s="976"/>
      <c r="DH62" s="977"/>
      <c r="DI62" s="977"/>
      <c r="DJ62" s="977"/>
      <c r="DK62" s="978"/>
      <c r="DL62" s="976"/>
      <c r="DM62" s="977"/>
      <c r="DN62" s="977"/>
      <c r="DO62" s="977"/>
      <c r="DP62" s="978"/>
      <c r="DQ62" s="976"/>
      <c r="DR62" s="977"/>
      <c r="DS62" s="977"/>
      <c r="DT62" s="977"/>
      <c r="DU62" s="978"/>
      <c r="DV62" s="979"/>
      <c r="DW62" s="980"/>
      <c r="DX62" s="980"/>
      <c r="DY62" s="980"/>
      <c r="DZ62" s="981"/>
      <c r="EA62" s="212"/>
    </row>
    <row r="63" spans="1:131" ht="26.25" customHeight="1" thickBot="1" x14ac:dyDescent="0.2">
      <c r="A63" s="223" t="s">
        <v>377</v>
      </c>
      <c r="B63" s="924" t="s">
        <v>401</v>
      </c>
      <c r="C63" s="925"/>
      <c r="D63" s="925"/>
      <c r="E63" s="925"/>
      <c r="F63" s="925"/>
      <c r="G63" s="925"/>
      <c r="H63" s="925"/>
      <c r="I63" s="925"/>
      <c r="J63" s="925"/>
      <c r="K63" s="925"/>
      <c r="L63" s="925"/>
      <c r="M63" s="925"/>
      <c r="N63" s="925"/>
      <c r="O63" s="925"/>
      <c r="P63" s="935"/>
      <c r="Q63" s="949"/>
      <c r="R63" s="950"/>
      <c r="S63" s="950"/>
      <c r="T63" s="950"/>
      <c r="U63" s="950"/>
      <c r="V63" s="950"/>
      <c r="W63" s="950"/>
      <c r="X63" s="950"/>
      <c r="Y63" s="950"/>
      <c r="Z63" s="950"/>
      <c r="AA63" s="950"/>
      <c r="AB63" s="950"/>
      <c r="AC63" s="950"/>
      <c r="AD63" s="950"/>
      <c r="AE63" s="1007"/>
      <c r="AF63" s="1008">
        <v>69</v>
      </c>
      <c r="AG63" s="946"/>
      <c r="AH63" s="946"/>
      <c r="AI63" s="946"/>
      <c r="AJ63" s="1009"/>
      <c r="AK63" s="1010"/>
      <c r="AL63" s="950"/>
      <c r="AM63" s="950"/>
      <c r="AN63" s="950"/>
      <c r="AO63" s="950"/>
      <c r="AP63" s="946">
        <v>2619</v>
      </c>
      <c r="AQ63" s="946"/>
      <c r="AR63" s="946"/>
      <c r="AS63" s="946"/>
      <c r="AT63" s="946"/>
      <c r="AU63" s="946">
        <v>1799</v>
      </c>
      <c r="AV63" s="946"/>
      <c r="AW63" s="946"/>
      <c r="AX63" s="946"/>
      <c r="AY63" s="946"/>
      <c r="AZ63" s="1004"/>
      <c r="BA63" s="1004"/>
      <c r="BB63" s="1004"/>
      <c r="BC63" s="1004"/>
      <c r="BD63" s="1004"/>
      <c r="BE63" s="947"/>
      <c r="BF63" s="947"/>
      <c r="BG63" s="947"/>
      <c r="BH63" s="947"/>
      <c r="BI63" s="948"/>
      <c r="BJ63" s="1005" t="s">
        <v>552</v>
      </c>
      <c r="BK63" s="940"/>
      <c r="BL63" s="940"/>
      <c r="BM63" s="940"/>
      <c r="BN63" s="1006"/>
      <c r="BO63" s="224"/>
      <c r="BP63" s="224"/>
      <c r="BQ63" s="221">
        <v>57</v>
      </c>
      <c r="BR63" s="222"/>
      <c r="BS63" s="979"/>
      <c r="BT63" s="980"/>
      <c r="BU63" s="980"/>
      <c r="BV63" s="980"/>
      <c r="BW63" s="980"/>
      <c r="BX63" s="980"/>
      <c r="BY63" s="980"/>
      <c r="BZ63" s="980"/>
      <c r="CA63" s="980"/>
      <c r="CB63" s="980"/>
      <c r="CC63" s="980"/>
      <c r="CD63" s="980"/>
      <c r="CE63" s="980"/>
      <c r="CF63" s="980"/>
      <c r="CG63" s="1001"/>
      <c r="CH63" s="976"/>
      <c r="CI63" s="977"/>
      <c r="CJ63" s="977"/>
      <c r="CK63" s="977"/>
      <c r="CL63" s="978"/>
      <c r="CM63" s="976"/>
      <c r="CN63" s="977"/>
      <c r="CO63" s="977"/>
      <c r="CP63" s="977"/>
      <c r="CQ63" s="978"/>
      <c r="CR63" s="976"/>
      <c r="CS63" s="977"/>
      <c r="CT63" s="977"/>
      <c r="CU63" s="977"/>
      <c r="CV63" s="978"/>
      <c r="CW63" s="976"/>
      <c r="CX63" s="977"/>
      <c r="CY63" s="977"/>
      <c r="CZ63" s="977"/>
      <c r="DA63" s="978"/>
      <c r="DB63" s="976"/>
      <c r="DC63" s="977"/>
      <c r="DD63" s="977"/>
      <c r="DE63" s="977"/>
      <c r="DF63" s="978"/>
      <c r="DG63" s="976"/>
      <c r="DH63" s="977"/>
      <c r="DI63" s="977"/>
      <c r="DJ63" s="977"/>
      <c r="DK63" s="978"/>
      <c r="DL63" s="976"/>
      <c r="DM63" s="977"/>
      <c r="DN63" s="977"/>
      <c r="DO63" s="977"/>
      <c r="DP63" s="978"/>
      <c r="DQ63" s="976"/>
      <c r="DR63" s="977"/>
      <c r="DS63" s="977"/>
      <c r="DT63" s="977"/>
      <c r="DU63" s="978"/>
      <c r="DV63" s="979"/>
      <c r="DW63" s="980"/>
      <c r="DX63" s="980"/>
      <c r="DY63" s="980"/>
      <c r="DZ63" s="981"/>
      <c r="EA63" s="212"/>
    </row>
    <row r="64" spans="1:131" ht="26.25" customHeight="1" x14ac:dyDescent="0.15">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979"/>
      <c r="BT64" s="980"/>
      <c r="BU64" s="980"/>
      <c r="BV64" s="980"/>
      <c r="BW64" s="980"/>
      <c r="BX64" s="980"/>
      <c r="BY64" s="980"/>
      <c r="BZ64" s="980"/>
      <c r="CA64" s="980"/>
      <c r="CB64" s="980"/>
      <c r="CC64" s="980"/>
      <c r="CD64" s="980"/>
      <c r="CE64" s="980"/>
      <c r="CF64" s="980"/>
      <c r="CG64" s="1001"/>
      <c r="CH64" s="976"/>
      <c r="CI64" s="977"/>
      <c r="CJ64" s="977"/>
      <c r="CK64" s="977"/>
      <c r="CL64" s="978"/>
      <c r="CM64" s="976"/>
      <c r="CN64" s="977"/>
      <c r="CO64" s="977"/>
      <c r="CP64" s="977"/>
      <c r="CQ64" s="978"/>
      <c r="CR64" s="976"/>
      <c r="CS64" s="977"/>
      <c r="CT64" s="977"/>
      <c r="CU64" s="977"/>
      <c r="CV64" s="978"/>
      <c r="CW64" s="976"/>
      <c r="CX64" s="977"/>
      <c r="CY64" s="977"/>
      <c r="CZ64" s="977"/>
      <c r="DA64" s="978"/>
      <c r="DB64" s="976"/>
      <c r="DC64" s="977"/>
      <c r="DD64" s="977"/>
      <c r="DE64" s="977"/>
      <c r="DF64" s="978"/>
      <c r="DG64" s="976"/>
      <c r="DH64" s="977"/>
      <c r="DI64" s="977"/>
      <c r="DJ64" s="977"/>
      <c r="DK64" s="978"/>
      <c r="DL64" s="976"/>
      <c r="DM64" s="977"/>
      <c r="DN64" s="977"/>
      <c r="DO64" s="977"/>
      <c r="DP64" s="978"/>
      <c r="DQ64" s="976"/>
      <c r="DR64" s="977"/>
      <c r="DS64" s="977"/>
      <c r="DT64" s="977"/>
      <c r="DU64" s="978"/>
      <c r="DV64" s="979"/>
      <c r="DW64" s="980"/>
      <c r="DX64" s="980"/>
      <c r="DY64" s="980"/>
      <c r="DZ64" s="981"/>
      <c r="EA64" s="212"/>
    </row>
    <row r="65" spans="1:131" ht="26.25" customHeight="1" thickBot="1" x14ac:dyDescent="0.2">
      <c r="A65" s="214" t="s">
        <v>402</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979"/>
      <c r="BT65" s="980"/>
      <c r="BU65" s="980"/>
      <c r="BV65" s="980"/>
      <c r="BW65" s="980"/>
      <c r="BX65" s="980"/>
      <c r="BY65" s="980"/>
      <c r="BZ65" s="980"/>
      <c r="CA65" s="980"/>
      <c r="CB65" s="980"/>
      <c r="CC65" s="980"/>
      <c r="CD65" s="980"/>
      <c r="CE65" s="980"/>
      <c r="CF65" s="980"/>
      <c r="CG65" s="1001"/>
      <c r="CH65" s="976"/>
      <c r="CI65" s="977"/>
      <c r="CJ65" s="977"/>
      <c r="CK65" s="977"/>
      <c r="CL65" s="978"/>
      <c r="CM65" s="976"/>
      <c r="CN65" s="977"/>
      <c r="CO65" s="977"/>
      <c r="CP65" s="977"/>
      <c r="CQ65" s="978"/>
      <c r="CR65" s="976"/>
      <c r="CS65" s="977"/>
      <c r="CT65" s="977"/>
      <c r="CU65" s="977"/>
      <c r="CV65" s="978"/>
      <c r="CW65" s="976"/>
      <c r="CX65" s="977"/>
      <c r="CY65" s="977"/>
      <c r="CZ65" s="977"/>
      <c r="DA65" s="978"/>
      <c r="DB65" s="976"/>
      <c r="DC65" s="977"/>
      <c r="DD65" s="977"/>
      <c r="DE65" s="977"/>
      <c r="DF65" s="978"/>
      <c r="DG65" s="976"/>
      <c r="DH65" s="977"/>
      <c r="DI65" s="977"/>
      <c r="DJ65" s="977"/>
      <c r="DK65" s="978"/>
      <c r="DL65" s="976"/>
      <c r="DM65" s="977"/>
      <c r="DN65" s="977"/>
      <c r="DO65" s="977"/>
      <c r="DP65" s="978"/>
      <c r="DQ65" s="976"/>
      <c r="DR65" s="977"/>
      <c r="DS65" s="977"/>
      <c r="DT65" s="977"/>
      <c r="DU65" s="978"/>
      <c r="DV65" s="979"/>
      <c r="DW65" s="980"/>
      <c r="DX65" s="980"/>
      <c r="DY65" s="980"/>
      <c r="DZ65" s="981"/>
      <c r="EA65" s="212"/>
    </row>
    <row r="66" spans="1:131" ht="26.25" customHeight="1" x14ac:dyDescent="0.15">
      <c r="A66" s="982" t="s">
        <v>403</v>
      </c>
      <c r="B66" s="983"/>
      <c r="C66" s="983"/>
      <c r="D66" s="983"/>
      <c r="E66" s="983"/>
      <c r="F66" s="983"/>
      <c r="G66" s="983"/>
      <c r="H66" s="983"/>
      <c r="I66" s="983"/>
      <c r="J66" s="983"/>
      <c r="K66" s="983"/>
      <c r="L66" s="983"/>
      <c r="M66" s="983"/>
      <c r="N66" s="983"/>
      <c r="O66" s="983"/>
      <c r="P66" s="984"/>
      <c r="Q66" s="988" t="s">
        <v>381</v>
      </c>
      <c r="R66" s="989"/>
      <c r="S66" s="989"/>
      <c r="T66" s="989"/>
      <c r="U66" s="990"/>
      <c r="V66" s="988" t="s">
        <v>382</v>
      </c>
      <c r="W66" s="989"/>
      <c r="X66" s="989"/>
      <c r="Y66" s="989"/>
      <c r="Z66" s="990"/>
      <c r="AA66" s="988" t="s">
        <v>383</v>
      </c>
      <c r="AB66" s="989"/>
      <c r="AC66" s="989"/>
      <c r="AD66" s="989"/>
      <c r="AE66" s="990"/>
      <c r="AF66" s="994" t="s">
        <v>384</v>
      </c>
      <c r="AG66" s="995"/>
      <c r="AH66" s="995"/>
      <c r="AI66" s="995"/>
      <c r="AJ66" s="996"/>
      <c r="AK66" s="988" t="s">
        <v>385</v>
      </c>
      <c r="AL66" s="983"/>
      <c r="AM66" s="983"/>
      <c r="AN66" s="983"/>
      <c r="AO66" s="984"/>
      <c r="AP66" s="988" t="s">
        <v>386</v>
      </c>
      <c r="AQ66" s="989"/>
      <c r="AR66" s="989"/>
      <c r="AS66" s="989"/>
      <c r="AT66" s="990"/>
      <c r="AU66" s="988" t="s">
        <v>404</v>
      </c>
      <c r="AV66" s="989"/>
      <c r="AW66" s="989"/>
      <c r="AX66" s="989"/>
      <c r="AY66" s="990"/>
      <c r="AZ66" s="988" t="s">
        <v>364</v>
      </c>
      <c r="BA66" s="989"/>
      <c r="BB66" s="989"/>
      <c r="BC66" s="989"/>
      <c r="BD66" s="1002"/>
      <c r="BE66" s="224"/>
      <c r="BF66" s="224"/>
      <c r="BG66" s="224"/>
      <c r="BH66" s="224"/>
      <c r="BI66" s="224"/>
      <c r="BJ66" s="224"/>
      <c r="BK66" s="224"/>
      <c r="BL66" s="224"/>
      <c r="BM66" s="224"/>
      <c r="BN66" s="224"/>
      <c r="BO66" s="224"/>
      <c r="BP66" s="224"/>
      <c r="BQ66" s="221">
        <v>60</v>
      </c>
      <c r="BR66" s="226"/>
      <c r="BS66" s="932"/>
      <c r="BT66" s="933"/>
      <c r="BU66" s="933"/>
      <c r="BV66" s="933"/>
      <c r="BW66" s="933"/>
      <c r="BX66" s="933"/>
      <c r="BY66" s="933"/>
      <c r="BZ66" s="933"/>
      <c r="CA66" s="933"/>
      <c r="CB66" s="933"/>
      <c r="CC66" s="933"/>
      <c r="CD66" s="933"/>
      <c r="CE66" s="933"/>
      <c r="CF66" s="933"/>
      <c r="CG66" s="942"/>
      <c r="CH66" s="943"/>
      <c r="CI66" s="944"/>
      <c r="CJ66" s="944"/>
      <c r="CK66" s="944"/>
      <c r="CL66" s="945"/>
      <c r="CM66" s="943"/>
      <c r="CN66" s="944"/>
      <c r="CO66" s="944"/>
      <c r="CP66" s="944"/>
      <c r="CQ66" s="945"/>
      <c r="CR66" s="943"/>
      <c r="CS66" s="944"/>
      <c r="CT66" s="944"/>
      <c r="CU66" s="944"/>
      <c r="CV66" s="945"/>
      <c r="CW66" s="943"/>
      <c r="CX66" s="944"/>
      <c r="CY66" s="944"/>
      <c r="CZ66" s="944"/>
      <c r="DA66" s="945"/>
      <c r="DB66" s="943"/>
      <c r="DC66" s="944"/>
      <c r="DD66" s="944"/>
      <c r="DE66" s="944"/>
      <c r="DF66" s="945"/>
      <c r="DG66" s="943"/>
      <c r="DH66" s="944"/>
      <c r="DI66" s="944"/>
      <c r="DJ66" s="944"/>
      <c r="DK66" s="945"/>
      <c r="DL66" s="943"/>
      <c r="DM66" s="944"/>
      <c r="DN66" s="944"/>
      <c r="DO66" s="944"/>
      <c r="DP66" s="945"/>
      <c r="DQ66" s="943"/>
      <c r="DR66" s="944"/>
      <c r="DS66" s="944"/>
      <c r="DT66" s="944"/>
      <c r="DU66" s="945"/>
      <c r="DV66" s="932"/>
      <c r="DW66" s="933"/>
      <c r="DX66" s="933"/>
      <c r="DY66" s="933"/>
      <c r="DZ66" s="934"/>
      <c r="EA66" s="212"/>
    </row>
    <row r="67" spans="1:131" ht="26.25" customHeight="1" thickBot="1" x14ac:dyDescent="0.2">
      <c r="A67" s="985"/>
      <c r="B67" s="986"/>
      <c r="C67" s="986"/>
      <c r="D67" s="986"/>
      <c r="E67" s="986"/>
      <c r="F67" s="986"/>
      <c r="G67" s="986"/>
      <c r="H67" s="986"/>
      <c r="I67" s="986"/>
      <c r="J67" s="986"/>
      <c r="K67" s="986"/>
      <c r="L67" s="986"/>
      <c r="M67" s="986"/>
      <c r="N67" s="986"/>
      <c r="O67" s="986"/>
      <c r="P67" s="987"/>
      <c r="Q67" s="991"/>
      <c r="R67" s="992"/>
      <c r="S67" s="992"/>
      <c r="T67" s="992"/>
      <c r="U67" s="993"/>
      <c r="V67" s="991"/>
      <c r="W67" s="992"/>
      <c r="X67" s="992"/>
      <c r="Y67" s="992"/>
      <c r="Z67" s="993"/>
      <c r="AA67" s="991"/>
      <c r="AB67" s="992"/>
      <c r="AC67" s="992"/>
      <c r="AD67" s="992"/>
      <c r="AE67" s="993"/>
      <c r="AF67" s="997"/>
      <c r="AG67" s="998"/>
      <c r="AH67" s="998"/>
      <c r="AI67" s="998"/>
      <c r="AJ67" s="999"/>
      <c r="AK67" s="1000"/>
      <c r="AL67" s="986"/>
      <c r="AM67" s="986"/>
      <c r="AN67" s="986"/>
      <c r="AO67" s="987"/>
      <c r="AP67" s="991"/>
      <c r="AQ67" s="992"/>
      <c r="AR67" s="992"/>
      <c r="AS67" s="992"/>
      <c r="AT67" s="993"/>
      <c r="AU67" s="991"/>
      <c r="AV67" s="992"/>
      <c r="AW67" s="992"/>
      <c r="AX67" s="992"/>
      <c r="AY67" s="993"/>
      <c r="AZ67" s="991"/>
      <c r="BA67" s="992"/>
      <c r="BB67" s="992"/>
      <c r="BC67" s="992"/>
      <c r="BD67" s="1003"/>
      <c r="BE67" s="224"/>
      <c r="BF67" s="224"/>
      <c r="BG67" s="224"/>
      <c r="BH67" s="224"/>
      <c r="BI67" s="224"/>
      <c r="BJ67" s="224"/>
      <c r="BK67" s="224"/>
      <c r="BL67" s="224"/>
      <c r="BM67" s="224"/>
      <c r="BN67" s="224"/>
      <c r="BO67" s="224"/>
      <c r="BP67" s="224"/>
      <c r="BQ67" s="221">
        <v>61</v>
      </c>
      <c r="BR67" s="226"/>
      <c r="BS67" s="932"/>
      <c r="BT67" s="933"/>
      <c r="BU67" s="933"/>
      <c r="BV67" s="933"/>
      <c r="BW67" s="933"/>
      <c r="BX67" s="933"/>
      <c r="BY67" s="933"/>
      <c r="BZ67" s="933"/>
      <c r="CA67" s="933"/>
      <c r="CB67" s="933"/>
      <c r="CC67" s="933"/>
      <c r="CD67" s="933"/>
      <c r="CE67" s="933"/>
      <c r="CF67" s="933"/>
      <c r="CG67" s="942"/>
      <c r="CH67" s="943"/>
      <c r="CI67" s="944"/>
      <c r="CJ67" s="944"/>
      <c r="CK67" s="944"/>
      <c r="CL67" s="945"/>
      <c r="CM67" s="943"/>
      <c r="CN67" s="944"/>
      <c r="CO67" s="944"/>
      <c r="CP67" s="944"/>
      <c r="CQ67" s="945"/>
      <c r="CR67" s="943"/>
      <c r="CS67" s="944"/>
      <c r="CT67" s="944"/>
      <c r="CU67" s="944"/>
      <c r="CV67" s="945"/>
      <c r="CW67" s="943"/>
      <c r="CX67" s="944"/>
      <c r="CY67" s="944"/>
      <c r="CZ67" s="944"/>
      <c r="DA67" s="945"/>
      <c r="DB67" s="943"/>
      <c r="DC67" s="944"/>
      <c r="DD67" s="944"/>
      <c r="DE67" s="944"/>
      <c r="DF67" s="945"/>
      <c r="DG67" s="943"/>
      <c r="DH67" s="944"/>
      <c r="DI67" s="944"/>
      <c r="DJ67" s="944"/>
      <c r="DK67" s="945"/>
      <c r="DL67" s="943"/>
      <c r="DM67" s="944"/>
      <c r="DN67" s="944"/>
      <c r="DO67" s="944"/>
      <c r="DP67" s="945"/>
      <c r="DQ67" s="943"/>
      <c r="DR67" s="944"/>
      <c r="DS67" s="944"/>
      <c r="DT67" s="944"/>
      <c r="DU67" s="945"/>
      <c r="DV67" s="932"/>
      <c r="DW67" s="933"/>
      <c r="DX67" s="933"/>
      <c r="DY67" s="933"/>
      <c r="DZ67" s="934"/>
      <c r="EA67" s="212"/>
    </row>
    <row r="68" spans="1:131" ht="26.25" customHeight="1" thickTop="1" x14ac:dyDescent="0.15">
      <c r="A68" s="219">
        <v>1</v>
      </c>
      <c r="B68" s="972" t="s">
        <v>553</v>
      </c>
      <c r="C68" s="973"/>
      <c r="D68" s="973"/>
      <c r="E68" s="973"/>
      <c r="F68" s="973"/>
      <c r="G68" s="973"/>
      <c r="H68" s="973"/>
      <c r="I68" s="973"/>
      <c r="J68" s="973"/>
      <c r="K68" s="973"/>
      <c r="L68" s="973"/>
      <c r="M68" s="973"/>
      <c r="N68" s="973"/>
      <c r="O68" s="973"/>
      <c r="P68" s="974"/>
      <c r="Q68" s="975">
        <v>891</v>
      </c>
      <c r="R68" s="969"/>
      <c r="S68" s="969"/>
      <c r="T68" s="969"/>
      <c r="U68" s="969"/>
      <c r="V68" s="969">
        <v>1174</v>
      </c>
      <c r="W68" s="969"/>
      <c r="X68" s="969"/>
      <c r="Y68" s="969"/>
      <c r="Z68" s="969"/>
      <c r="AA68" s="969">
        <v>-283</v>
      </c>
      <c r="AB68" s="969"/>
      <c r="AC68" s="969"/>
      <c r="AD68" s="969"/>
      <c r="AE68" s="969"/>
      <c r="AF68" s="969">
        <v>-13</v>
      </c>
      <c r="AG68" s="969"/>
      <c r="AH68" s="969"/>
      <c r="AI68" s="969"/>
      <c r="AJ68" s="969"/>
      <c r="AK68" s="969" t="s">
        <v>552</v>
      </c>
      <c r="AL68" s="969"/>
      <c r="AM68" s="969"/>
      <c r="AN68" s="969"/>
      <c r="AO68" s="969"/>
      <c r="AP68" s="969">
        <v>141</v>
      </c>
      <c r="AQ68" s="969"/>
      <c r="AR68" s="969"/>
      <c r="AS68" s="969"/>
      <c r="AT68" s="969"/>
      <c r="AU68" s="969">
        <v>23</v>
      </c>
      <c r="AV68" s="969"/>
      <c r="AW68" s="969"/>
      <c r="AX68" s="969"/>
      <c r="AY68" s="969"/>
      <c r="AZ68" s="970"/>
      <c r="BA68" s="970"/>
      <c r="BB68" s="970"/>
      <c r="BC68" s="970"/>
      <c r="BD68" s="971"/>
      <c r="BE68" s="224"/>
      <c r="BF68" s="224"/>
      <c r="BG68" s="224"/>
      <c r="BH68" s="224"/>
      <c r="BI68" s="224"/>
      <c r="BJ68" s="224"/>
      <c r="BK68" s="224"/>
      <c r="BL68" s="224"/>
      <c r="BM68" s="224"/>
      <c r="BN68" s="224"/>
      <c r="BO68" s="224"/>
      <c r="BP68" s="224"/>
      <c r="BQ68" s="221">
        <v>62</v>
      </c>
      <c r="BR68" s="226"/>
      <c r="BS68" s="932"/>
      <c r="BT68" s="933"/>
      <c r="BU68" s="933"/>
      <c r="BV68" s="933"/>
      <c r="BW68" s="933"/>
      <c r="BX68" s="933"/>
      <c r="BY68" s="933"/>
      <c r="BZ68" s="933"/>
      <c r="CA68" s="933"/>
      <c r="CB68" s="933"/>
      <c r="CC68" s="933"/>
      <c r="CD68" s="933"/>
      <c r="CE68" s="933"/>
      <c r="CF68" s="933"/>
      <c r="CG68" s="942"/>
      <c r="CH68" s="943"/>
      <c r="CI68" s="944"/>
      <c r="CJ68" s="944"/>
      <c r="CK68" s="944"/>
      <c r="CL68" s="945"/>
      <c r="CM68" s="943"/>
      <c r="CN68" s="944"/>
      <c r="CO68" s="944"/>
      <c r="CP68" s="944"/>
      <c r="CQ68" s="945"/>
      <c r="CR68" s="943"/>
      <c r="CS68" s="944"/>
      <c r="CT68" s="944"/>
      <c r="CU68" s="944"/>
      <c r="CV68" s="945"/>
      <c r="CW68" s="943"/>
      <c r="CX68" s="944"/>
      <c r="CY68" s="944"/>
      <c r="CZ68" s="944"/>
      <c r="DA68" s="945"/>
      <c r="DB68" s="943"/>
      <c r="DC68" s="944"/>
      <c r="DD68" s="944"/>
      <c r="DE68" s="944"/>
      <c r="DF68" s="945"/>
      <c r="DG68" s="943"/>
      <c r="DH68" s="944"/>
      <c r="DI68" s="944"/>
      <c r="DJ68" s="944"/>
      <c r="DK68" s="945"/>
      <c r="DL68" s="943"/>
      <c r="DM68" s="944"/>
      <c r="DN68" s="944"/>
      <c r="DO68" s="944"/>
      <c r="DP68" s="945"/>
      <c r="DQ68" s="943"/>
      <c r="DR68" s="944"/>
      <c r="DS68" s="944"/>
      <c r="DT68" s="944"/>
      <c r="DU68" s="945"/>
      <c r="DV68" s="932"/>
      <c r="DW68" s="933"/>
      <c r="DX68" s="933"/>
      <c r="DY68" s="933"/>
      <c r="DZ68" s="934"/>
      <c r="EA68" s="212"/>
    </row>
    <row r="69" spans="1:131" ht="26.25" customHeight="1" x14ac:dyDescent="0.15">
      <c r="A69" s="221">
        <v>2</v>
      </c>
      <c r="B69" s="961" t="s">
        <v>554</v>
      </c>
      <c r="C69" s="962"/>
      <c r="D69" s="962"/>
      <c r="E69" s="962"/>
      <c r="F69" s="962"/>
      <c r="G69" s="962"/>
      <c r="H69" s="962"/>
      <c r="I69" s="962"/>
      <c r="J69" s="962"/>
      <c r="K69" s="962"/>
      <c r="L69" s="962"/>
      <c r="M69" s="962"/>
      <c r="N69" s="962"/>
      <c r="O69" s="962"/>
      <c r="P69" s="963"/>
      <c r="Q69" s="964">
        <v>35</v>
      </c>
      <c r="R69" s="958"/>
      <c r="S69" s="958"/>
      <c r="T69" s="958"/>
      <c r="U69" s="958"/>
      <c r="V69" s="958">
        <v>28</v>
      </c>
      <c r="W69" s="958"/>
      <c r="X69" s="958"/>
      <c r="Y69" s="958"/>
      <c r="Z69" s="958"/>
      <c r="AA69" s="958">
        <v>7</v>
      </c>
      <c r="AB69" s="958"/>
      <c r="AC69" s="958"/>
      <c r="AD69" s="958"/>
      <c r="AE69" s="958"/>
      <c r="AF69" s="958">
        <v>7</v>
      </c>
      <c r="AG69" s="958"/>
      <c r="AH69" s="958"/>
      <c r="AI69" s="958"/>
      <c r="AJ69" s="958"/>
      <c r="AK69" s="958" t="s">
        <v>552</v>
      </c>
      <c r="AL69" s="958"/>
      <c r="AM69" s="958"/>
      <c r="AN69" s="958"/>
      <c r="AO69" s="958"/>
      <c r="AP69" s="958" t="s">
        <v>552</v>
      </c>
      <c r="AQ69" s="958"/>
      <c r="AR69" s="958"/>
      <c r="AS69" s="958"/>
      <c r="AT69" s="958"/>
      <c r="AU69" s="958" t="s">
        <v>552</v>
      </c>
      <c r="AV69" s="958"/>
      <c r="AW69" s="958"/>
      <c r="AX69" s="958"/>
      <c r="AY69" s="958"/>
      <c r="AZ69" s="959"/>
      <c r="BA69" s="959"/>
      <c r="BB69" s="959"/>
      <c r="BC69" s="959"/>
      <c r="BD69" s="960"/>
      <c r="BE69" s="224"/>
      <c r="BF69" s="224"/>
      <c r="BG69" s="224"/>
      <c r="BH69" s="224"/>
      <c r="BI69" s="224"/>
      <c r="BJ69" s="224"/>
      <c r="BK69" s="224"/>
      <c r="BL69" s="224"/>
      <c r="BM69" s="224"/>
      <c r="BN69" s="224"/>
      <c r="BO69" s="224"/>
      <c r="BP69" s="224"/>
      <c r="BQ69" s="221">
        <v>63</v>
      </c>
      <c r="BR69" s="226"/>
      <c r="BS69" s="932"/>
      <c r="BT69" s="933"/>
      <c r="BU69" s="933"/>
      <c r="BV69" s="933"/>
      <c r="BW69" s="933"/>
      <c r="BX69" s="933"/>
      <c r="BY69" s="933"/>
      <c r="BZ69" s="933"/>
      <c r="CA69" s="933"/>
      <c r="CB69" s="933"/>
      <c r="CC69" s="933"/>
      <c r="CD69" s="933"/>
      <c r="CE69" s="933"/>
      <c r="CF69" s="933"/>
      <c r="CG69" s="942"/>
      <c r="CH69" s="943"/>
      <c r="CI69" s="944"/>
      <c r="CJ69" s="944"/>
      <c r="CK69" s="944"/>
      <c r="CL69" s="945"/>
      <c r="CM69" s="943"/>
      <c r="CN69" s="944"/>
      <c r="CO69" s="944"/>
      <c r="CP69" s="944"/>
      <c r="CQ69" s="945"/>
      <c r="CR69" s="943"/>
      <c r="CS69" s="944"/>
      <c r="CT69" s="944"/>
      <c r="CU69" s="944"/>
      <c r="CV69" s="945"/>
      <c r="CW69" s="943"/>
      <c r="CX69" s="944"/>
      <c r="CY69" s="944"/>
      <c r="CZ69" s="944"/>
      <c r="DA69" s="945"/>
      <c r="DB69" s="943"/>
      <c r="DC69" s="944"/>
      <c r="DD69" s="944"/>
      <c r="DE69" s="944"/>
      <c r="DF69" s="945"/>
      <c r="DG69" s="943"/>
      <c r="DH69" s="944"/>
      <c r="DI69" s="944"/>
      <c r="DJ69" s="944"/>
      <c r="DK69" s="945"/>
      <c r="DL69" s="943"/>
      <c r="DM69" s="944"/>
      <c r="DN69" s="944"/>
      <c r="DO69" s="944"/>
      <c r="DP69" s="945"/>
      <c r="DQ69" s="943"/>
      <c r="DR69" s="944"/>
      <c r="DS69" s="944"/>
      <c r="DT69" s="944"/>
      <c r="DU69" s="945"/>
      <c r="DV69" s="932"/>
      <c r="DW69" s="933"/>
      <c r="DX69" s="933"/>
      <c r="DY69" s="933"/>
      <c r="DZ69" s="934"/>
      <c r="EA69" s="212"/>
    </row>
    <row r="70" spans="1:131" ht="26.25" customHeight="1" x14ac:dyDescent="0.15">
      <c r="A70" s="221">
        <v>3</v>
      </c>
      <c r="B70" s="961" t="s">
        <v>555</v>
      </c>
      <c r="C70" s="962"/>
      <c r="D70" s="962"/>
      <c r="E70" s="962"/>
      <c r="F70" s="962"/>
      <c r="G70" s="962"/>
      <c r="H70" s="962"/>
      <c r="I70" s="962"/>
      <c r="J70" s="962"/>
      <c r="K70" s="962"/>
      <c r="L70" s="962"/>
      <c r="M70" s="962"/>
      <c r="N70" s="962"/>
      <c r="O70" s="962"/>
      <c r="P70" s="963"/>
      <c r="Q70" s="964">
        <v>279</v>
      </c>
      <c r="R70" s="958"/>
      <c r="S70" s="958"/>
      <c r="T70" s="958"/>
      <c r="U70" s="958"/>
      <c r="V70" s="958">
        <v>278</v>
      </c>
      <c r="W70" s="958"/>
      <c r="X70" s="958"/>
      <c r="Y70" s="958"/>
      <c r="Z70" s="958"/>
      <c r="AA70" s="958">
        <v>1</v>
      </c>
      <c r="AB70" s="958"/>
      <c r="AC70" s="958"/>
      <c r="AD70" s="958"/>
      <c r="AE70" s="958"/>
      <c r="AF70" s="958">
        <v>1</v>
      </c>
      <c r="AG70" s="958"/>
      <c r="AH70" s="958"/>
      <c r="AI70" s="958"/>
      <c r="AJ70" s="958"/>
      <c r="AK70" s="958" t="s">
        <v>552</v>
      </c>
      <c r="AL70" s="958"/>
      <c r="AM70" s="958"/>
      <c r="AN70" s="958"/>
      <c r="AO70" s="958"/>
      <c r="AP70" s="958">
        <v>330</v>
      </c>
      <c r="AQ70" s="958"/>
      <c r="AR70" s="958"/>
      <c r="AS70" s="958"/>
      <c r="AT70" s="958"/>
      <c r="AU70" s="958">
        <v>200</v>
      </c>
      <c r="AV70" s="958"/>
      <c r="AW70" s="958"/>
      <c r="AX70" s="958"/>
      <c r="AY70" s="958"/>
      <c r="AZ70" s="959"/>
      <c r="BA70" s="959"/>
      <c r="BB70" s="959"/>
      <c r="BC70" s="959"/>
      <c r="BD70" s="960"/>
      <c r="BE70" s="224"/>
      <c r="BF70" s="224"/>
      <c r="BG70" s="224"/>
      <c r="BH70" s="224"/>
      <c r="BI70" s="224"/>
      <c r="BJ70" s="224"/>
      <c r="BK70" s="224"/>
      <c r="BL70" s="224"/>
      <c r="BM70" s="224"/>
      <c r="BN70" s="224"/>
      <c r="BO70" s="224"/>
      <c r="BP70" s="224"/>
      <c r="BQ70" s="221">
        <v>64</v>
      </c>
      <c r="BR70" s="226"/>
      <c r="BS70" s="932"/>
      <c r="BT70" s="933"/>
      <c r="BU70" s="933"/>
      <c r="BV70" s="933"/>
      <c r="BW70" s="933"/>
      <c r="BX70" s="933"/>
      <c r="BY70" s="933"/>
      <c r="BZ70" s="933"/>
      <c r="CA70" s="933"/>
      <c r="CB70" s="933"/>
      <c r="CC70" s="933"/>
      <c r="CD70" s="933"/>
      <c r="CE70" s="933"/>
      <c r="CF70" s="933"/>
      <c r="CG70" s="942"/>
      <c r="CH70" s="943"/>
      <c r="CI70" s="944"/>
      <c r="CJ70" s="944"/>
      <c r="CK70" s="944"/>
      <c r="CL70" s="945"/>
      <c r="CM70" s="943"/>
      <c r="CN70" s="944"/>
      <c r="CO70" s="944"/>
      <c r="CP70" s="944"/>
      <c r="CQ70" s="945"/>
      <c r="CR70" s="943"/>
      <c r="CS70" s="944"/>
      <c r="CT70" s="944"/>
      <c r="CU70" s="944"/>
      <c r="CV70" s="945"/>
      <c r="CW70" s="943"/>
      <c r="CX70" s="944"/>
      <c r="CY70" s="944"/>
      <c r="CZ70" s="944"/>
      <c r="DA70" s="945"/>
      <c r="DB70" s="943"/>
      <c r="DC70" s="944"/>
      <c r="DD70" s="944"/>
      <c r="DE70" s="944"/>
      <c r="DF70" s="945"/>
      <c r="DG70" s="943"/>
      <c r="DH70" s="944"/>
      <c r="DI70" s="944"/>
      <c r="DJ70" s="944"/>
      <c r="DK70" s="945"/>
      <c r="DL70" s="943"/>
      <c r="DM70" s="944"/>
      <c r="DN70" s="944"/>
      <c r="DO70" s="944"/>
      <c r="DP70" s="945"/>
      <c r="DQ70" s="943"/>
      <c r="DR70" s="944"/>
      <c r="DS70" s="944"/>
      <c r="DT70" s="944"/>
      <c r="DU70" s="945"/>
      <c r="DV70" s="932"/>
      <c r="DW70" s="933"/>
      <c r="DX70" s="933"/>
      <c r="DY70" s="933"/>
      <c r="DZ70" s="934"/>
      <c r="EA70" s="212"/>
    </row>
    <row r="71" spans="1:131" ht="26.25" customHeight="1" x14ac:dyDescent="0.15">
      <c r="A71" s="221">
        <v>4</v>
      </c>
      <c r="B71" s="961" t="s">
        <v>556</v>
      </c>
      <c r="C71" s="962"/>
      <c r="D71" s="962"/>
      <c r="E71" s="962"/>
      <c r="F71" s="962"/>
      <c r="G71" s="962"/>
      <c r="H71" s="962"/>
      <c r="I71" s="962"/>
      <c r="J71" s="962"/>
      <c r="K71" s="962"/>
      <c r="L71" s="962"/>
      <c r="M71" s="962"/>
      <c r="N71" s="962"/>
      <c r="O71" s="962"/>
      <c r="P71" s="963"/>
      <c r="Q71" s="964">
        <v>124</v>
      </c>
      <c r="R71" s="958"/>
      <c r="S71" s="958"/>
      <c r="T71" s="958"/>
      <c r="U71" s="958"/>
      <c r="V71" s="958">
        <v>123</v>
      </c>
      <c r="W71" s="958"/>
      <c r="X71" s="958"/>
      <c r="Y71" s="958"/>
      <c r="Z71" s="958"/>
      <c r="AA71" s="958">
        <v>1</v>
      </c>
      <c r="AB71" s="958"/>
      <c r="AC71" s="958"/>
      <c r="AD71" s="958"/>
      <c r="AE71" s="958"/>
      <c r="AF71" s="958">
        <v>1</v>
      </c>
      <c r="AG71" s="958"/>
      <c r="AH71" s="958"/>
      <c r="AI71" s="958"/>
      <c r="AJ71" s="958"/>
      <c r="AK71" s="958" t="s">
        <v>552</v>
      </c>
      <c r="AL71" s="958"/>
      <c r="AM71" s="958"/>
      <c r="AN71" s="958"/>
      <c r="AO71" s="958"/>
      <c r="AP71" s="958" t="s">
        <v>552</v>
      </c>
      <c r="AQ71" s="958"/>
      <c r="AR71" s="958"/>
      <c r="AS71" s="958"/>
      <c r="AT71" s="958"/>
      <c r="AU71" s="958" t="s">
        <v>552</v>
      </c>
      <c r="AV71" s="958"/>
      <c r="AW71" s="958"/>
      <c r="AX71" s="958"/>
      <c r="AY71" s="958"/>
      <c r="AZ71" s="959"/>
      <c r="BA71" s="959"/>
      <c r="BB71" s="959"/>
      <c r="BC71" s="959"/>
      <c r="BD71" s="960"/>
      <c r="BE71" s="224"/>
      <c r="BF71" s="224"/>
      <c r="BG71" s="224"/>
      <c r="BH71" s="224"/>
      <c r="BI71" s="224"/>
      <c r="BJ71" s="224"/>
      <c r="BK71" s="224"/>
      <c r="BL71" s="224"/>
      <c r="BM71" s="224"/>
      <c r="BN71" s="224"/>
      <c r="BO71" s="224"/>
      <c r="BP71" s="224"/>
      <c r="BQ71" s="221">
        <v>65</v>
      </c>
      <c r="BR71" s="226"/>
      <c r="BS71" s="932"/>
      <c r="BT71" s="933"/>
      <c r="BU71" s="933"/>
      <c r="BV71" s="933"/>
      <c r="BW71" s="933"/>
      <c r="BX71" s="933"/>
      <c r="BY71" s="933"/>
      <c r="BZ71" s="933"/>
      <c r="CA71" s="933"/>
      <c r="CB71" s="933"/>
      <c r="CC71" s="933"/>
      <c r="CD71" s="933"/>
      <c r="CE71" s="933"/>
      <c r="CF71" s="933"/>
      <c r="CG71" s="942"/>
      <c r="CH71" s="943"/>
      <c r="CI71" s="944"/>
      <c r="CJ71" s="944"/>
      <c r="CK71" s="944"/>
      <c r="CL71" s="945"/>
      <c r="CM71" s="943"/>
      <c r="CN71" s="944"/>
      <c r="CO71" s="944"/>
      <c r="CP71" s="944"/>
      <c r="CQ71" s="945"/>
      <c r="CR71" s="943"/>
      <c r="CS71" s="944"/>
      <c r="CT71" s="944"/>
      <c r="CU71" s="944"/>
      <c r="CV71" s="945"/>
      <c r="CW71" s="943"/>
      <c r="CX71" s="944"/>
      <c r="CY71" s="944"/>
      <c r="CZ71" s="944"/>
      <c r="DA71" s="945"/>
      <c r="DB71" s="943"/>
      <c r="DC71" s="944"/>
      <c r="DD71" s="944"/>
      <c r="DE71" s="944"/>
      <c r="DF71" s="945"/>
      <c r="DG71" s="943"/>
      <c r="DH71" s="944"/>
      <c r="DI71" s="944"/>
      <c r="DJ71" s="944"/>
      <c r="DK71" s="945"/>
      <c r="DL71" s="943"/>
      <c r="DM71" s="944"/>
      <c r="DN71" s="944"/>
      <c r="DO71" s="944"/>
      <c r="DP71" s="945"/>
      <c r="DQ71" s="943"/>
      <c r="DR71" s="944"/>
      <c r="DS71" s="944"/>
      <c r="DT71" s="944"/>
      <c r="DU71" s="945"/>
      <c r="DV71" s="932"/>
      <c r="DW71" s="933"/>
      <c r="DX71" s="933"/>
      <c r="DY71" s="933"/>
      <c r="DZ71" s="934"/>
      <c r="EA71" s="212"/>
    </row>
    <row r="72" spans="1:131" ht="26.25" customHeight="1" x14ac:dyDescent="0.15">
      <c r="A72" s="221">
        <v>5</v>
      </c>
      <c r="B72" s="961" t="s">
        <v>557</v>
      </c>
      <c r="C72" s="962"/>
      <c r="D72" s="962"/>
      <c r="E72" s="962"/>
      <c r="F72" s="962"/>
      <c r="G72" s="962"/>
      <c r="H72" s="962"/>
      <c r="I72" s="962"/>
      <c r="J72" s="962"/>
      <c r="K72" s="962"/>
      <c r="L72" s="962"/>
      <c r="M72" s="962"/>
      <c r="N72" s="962"/>
      <c r="O72" s="962"/>
      <c r="P72" s="963"/>
      <c r="Q72" s="964">
        <v>495</v>
      </c>
      <c r="R72" s="958"/>
      <c r="S72" s="958"/>
      <c r="T72" s="958"/>
      <c r="U72" s="958"/>
      <c r="V72" s="958">
        <v>483</v>
      </c>
      <c r="W72" s="958"/>
      <c r="X72" s="958"/>
      <c r="Y72" s="958"/>
      <c r="Z72" s="958"/>
      <c r="AA72" s="958">
        <v>12</v>
      </c>
      <c r="AB72" s="958"/>
      <c r="AC72" s="958"/>
      <c r="AD72" s="958"/>
      <c r="AE72" s="958"/>
      <c r="AF72" s="958">
        <v>12</v>
      </c>
      <c r="AG72" s="958"/>
      <c r="AH72" s="958"/>
      <c r="AI72" s="958"/>
      <c r="AJ72" s="958"/>
      <c r="AK72" s="958" t="s">
        <v>552</v>
      </c>
      <c r="AL72" s="958"/>
      <c r="AM72" s="958"/>
      <c r="AN72" s="958"/>
      <c r="AO72" s="958"/>
      <c r="AP72" s="958" t="s">
        <v>552</v>
      </c>
      <c r="AQ72" s="958"/>
      <c r="AR72" s="958"/>
      <c r="AS72" s="958"/>
      <c r="AT72" s="958"/>
      <c r="AU72" s="958" t="s">
        <v>552</v>
      </c>
      <c r="AV72" s="958"/>
      <c r="AW72" s="958"/>
      <c r="AX72" s="958"/>
      <c r="AY72" s="958"/>
      <c r="AZ72" s="959"/>
      <c r="BA72" s="959"/>
      <c r="BB72" s="959"/>
      <c r="BC72" s="959"/>
      <c r="BD72" s="960"/>
      <c r="BE72" s="224"/>
      <c r="BF72" s="224"/>
      <c r="BG72" s="224"/>
      <c r="BH72" s="224"/>
      <c r="BI72" s="224"/>
      <c r="BJ72" s="224"/>
      <c r="BK72" s="224"/>
      <c r="BL72" s="224"/>
      <c r="BM72" s="224"/>
      <c r="BN72" s="224"/>
      <c r="BO72" s="224"/>
      <c r="BP72" s="224"/>
      <c r="BQ72" s="221">
        <v>66</v>
      </c>
      <c r="BR72" s="226"/>
      <c r="BS72" s="932"/>
      <c r="BT72" s="933"/>
      <c r="BU72" s="933"/>
      <c r="BV72" s="933"/>
      <c r="BW72" s="933"/>
      <c r="BX72" s="933"/>
      <c r="BY72" s="933"/>
      <c r="BZ72" s="933"/>
      <c r="CA72" s="933"/>
      <c r="CB72" s="933"/>
      <c r="CC72" s="933"/>
      <c r="CD72" s="933"/>
      <c r="CE72" s="933"/>
      <c r="CF72" s="933"/>
      <c r="CG72" s="942"/>
      <c r="CH72" s="943"/>
      <c r="CI72" s="944"/>
      <c r="CJ72" s="944"/>
      <c r="CK72" s="944"/>
      <c r="CL72" s="945"/>
      <c r="CM72" s="943"/>
      <c r="CN72" s="944"/>
      <c r="CO72" s="944"/>
      <c r="CP72" s="944"/>
      <c r="CQ72" s="945"/>
      <c r="CR72" s="943"/>
      <c r="CS72" s="944"/>
      <c r="CT72" s="944"/>
      <c r="CU72" s="944"/>
      <c r="CV72" s="945"/>
      <c r="CW72" s="943"/>
      <c r="CX72" s="944"/>
      <c r="CY72" s="944"/>
      <c r="CZ72" s="944"/>
      <c r="DA72" s="945"/>
      <c r="DB72" s="943"/>
      <c r="DC72" s="944"/>
      <c r="DD72" s="944"/>
      <c r="DE72" s="944"/>
      <c r="DF72" s="945"/>
      <c r="DG72" s="943"/>
      <c r="DH72" s="944"/>
      <c r="DI72" s="944"/>
      <c r="DJ72" s="944"/>
      <c r="DK72" s="945"/>
      <c r="DL72" s="943"/>
      <c r="DM72" s="944"/>
      <c r="DN72" s="944"/>
      <c r="DO72" s="944"/>
      <c r="DP72" s="945"/>
      <c r="DQ72" s="943"/>
      <c r="DR72" s="944"/>
      <c r="DS72" s="944"/>
      <c r="DT72" s="944"/>
      <c r="DU72" s="945"/>
      <c r="DV72" s="932"/>
      <c r="DW72" s="933"/>
      <c r="DX72" s="933"/>
      <c r="DY72" s="933"/>
      <c r="DZ72" s="934"/>
      <c r="EA72" s="212"/>
    </row>
    <row r="73" spans="1:131" ht="26.25" customHeight="1" x14ac:dyDescent="0.15">
      <c r="A73" s="221">
        <v>6</v>
      </c>
      <c r="B73" s="961"/>
      <c r="C73" s="962"/>
      <c r="D73" s="962"/>
      <c r="E73" s="962"/>
      <c r="F73" s="962"/>
      <c r="G73" s="962"/>
      <c r="H73" s="962"/>
      <c r="I73" s="962"/>
      <c r="J73" s="962"/>
      <c r="K73" s="962"/>
      <c r="L73" s="962"/>
      <c r="M73" s="962"/>
      <c r="N73" s="962"/>
      <c r="O73" s="962"/>
      <c r="P73" s="963"/>
      <c r="Q73" s="964"/>
      <c r="R73" s="958"/>
      <c r="S73" s="958"/>
      <c r="T73" s="958"/>
      <c r="U73" s="958"/>
      <c r="V73" s="958"/>
      <c r="W73" s="958"/>
      <c r="X73" s="958"/>
      <c r="Y73" s="958"/>
      <c r="Z73" s="958"/>
      <c r="AA73" s="958"/>
      <c r="AB73" s="958"/>
      <c r="AC73" s="958"/>
      <c r="AD73" s="958"/>
      <c r="AE73" s="958"/>
      <c r="AF73" s="958"/>
      <c r="AG73" s="958"/>
      <c r="AH73" s="958"/>
      <c r="AI73" s="958"/>
      <c r="AJ73" s="958"/>
      <c r="AK73" s="958"/>
      <c r="AL73" s="958"/>
      <c r="AM73" s="958"/>
      <c r="AN73" s="958"/>
      <c r="AO73" s="958"/>
      <c r="AP73" s="958"/>
      <c r="AQ73" s="958"/>
      <c r="AR73" s="958"/>
      <c r="AS73" s="958"/>
      <c r="AT73" s="958"/>
      <c r="AU73" s="958"/>
      <c r="AV73" s="958"/>
      <c r="AW73" s="958"/>
      <c r="AX73" s="958"/>
      <c r="AY73" s="958"/>
      <c r="AZ73" s="959"/>
      <c r="BA73" s="959"/>
      <c r="BB73" s="959"/>
      <c r="BC73" s="959"/>
      <c r="BD73" s="960"/>
      <c r="BE73" s="224"/>
      <c r="BF73" s="224"/>
      <c r="BG73" s="224"/>
      <c r="BH73" s="224"/>
      <c r="BI73" s="224"/>
      <c r="BJ73" s="224"/>
      <c r="BK73" s="224"/>
      <c r="BL73" s="224"/>
      <c r="BM73" s="224"/>
      <c r="BN73" s="224"/>
      <c r="BO73" s="224"/>
      <c r="BP73" s="224"/>
      <c r="BQ73" s="221">
        <v>67</v>
      </c>
      <c r="BR73" s="226"/>
      <c r="BS73" s="932"/>
      <c r="BT73" s="933"/>
      <c r="BU73" s="933"/>
      <c r="BV73" s="933"/>
      <c r="BW73" s="933"/>
      <c r="BX73" s="933"/>
      <c r="BY73" s="933"/>
      <c r="BZ73" s="933"/>
      <c r="CA73" s="933"/>
      <c r="CB73" s="933"/>
      <c r="CC73" s="933"/>
      <c r="CD73" s="933"/>
      <c r="CE73" s="933"/>
      <c r="CF73" s="933"/>
      <c r="CG73" s="942"/>
      <c r="CH73" s="943"/>
      <c r="CI73" s="944"/>
      <c r="CJ73" s="944"/>
      <c r="CK73" s="944"/>
      <c r="CL73" s="945"/>
      <c r="CM73" s="943"/>
      <c r="CN73" s="944"/>
      <c r="CO73" s="944"/>
      <c r="CP73" s="944"/>
      <c r="CQ73" s="945"/>
      <c r="CR73" s="943"/>
      <c r="CS73" s="944"/>
      <c r="CT73" s="944"/>
      <c r="CU73" s="944"/>
      <c r="CV73" s="945"/>
      <c r="CW73" s="943"/>
      <c r="CX73" s="944"/>
      <c r="CY73" s="944"/>
      <c r="CZ73" s="944"/>
      <c r="DA73" s="945"/>
      <c r="DB73" s="943"/>
      <c r="DC73" s="944"/>
      <c r="DD73" s="944"/>
      <c r="DE73" s="944"/>
      <c r="DF73" s="945"/>
      <c r="DG73" s="943"/>
      <c r="DH73" s="944"/>
      <c r="DI73" s="944"/>
      <c r="DJ73" s="944"/>
      <c r="DK73" s="945"/>
      <c r="DL73" s="943"/>
      <c r="DM73" s="944"/>
      <c r="DN73" s="944"/>
      <c r="DO73" s="944"/>
      <c r="DP73" s="945"/>
      <c r="DQ73" s="943"/>
      <c r="DR73" s="944"/>
      <c r="DS73" s="944"/>
      <c r="DT73" s="944"/>
      <c r="DU73" s="945"/>
      <c r="DV73" s="932"/>
      <c r="DW73" s="933"/>
      <c r="DX73" s="933"/>
      <c r="DY73" s="933"/>
      <c r="DZ73" s="934"/>
      <c r="EA73" s="212"/>
    </row>
    <row r="74" spans="1:131" ht="26.25" customHeight="1" x14ac:dyDescent="0.15">
      <c r="A74" s="221">
        <v>7</v>
      </c>
      <c r="B74" s="961"/>
      <c r="C74" s="962"/>
      <c r="D74" s="962"/>
      <c r="E74" s="962"/>
      <c r="F74" s="962"/>
      <c r="G74" s="962"/>
      <c r="H74" s="962"/>
      <c r="I74" s="962"/>
      <c r="J74" s="962"/>
      <c r="K74" s="962"/>
      <c r="L74" s="962"/>
      <c r="M74" s="962"/>
      <c r="N74" s="962"/>
      <c r="O74" s="962"/>
      <c r="P74" s="963"/>
      <c r="Q74" s="964"/>
      <c r="R74" s="958"/>
      <c r="S74" s="958"/>
      <c r="T74" s="958"/>
      <c r="U74" s="958"/>
      <c r="V74" s="958"/>
      <c r="W74" s="958"/>
      <c r="X74" s="958"/>
      <c r="Y74" s="958"/>
      <c r="Z74" s="958"/>
      <c r="AA74" s="958"/>
      <c r="AB74" s="958"/>
      <c r="AC74" s="958"/>
      <c r="AD74" s="958"/>
      <c r="AE74" s="958"/>
      <c r="AF74" s="958"/>
      <c r="AG74" s="958"/>
      <c r="AH74" s="958"/>
      <c r="AI74" s="958"/>
      <c r="AJ74" s="958"/>
      <c r="AK74" s="958"/>
      <c r="AL74" s="958"/>
      <c r="AM74" s="958"/>
      <c r="AN74" s="958"/>
      <c r="AO74" s="958"/>
      <c r="AP74" s="958"/>
      <c r="AQ74" s="958"/>
      <c r="AR74" s="958"/>
      <c r="AS74" s="958"/>
      <c r="AT74" s="958"/>
      <c r="AU74" s="958"/>
      <c r="AV74" s="958"/>
      <c r="AW74" s="958"/>
      <c r="AX74" s="958"/>
      <c r="AY74" s="958"/>
      <c r="AZ74" s="959"/>
      <c r="BA74" s="959"/>
      <c r="BB74" s="959"/>
      <c r="BC74" s="959"/>
      <c r="BD74" s="960"/>
      <c r="BE74" s="224"/>
      <c r="BF74" s="224"/>
      <c r="BG74" s="224"/>
      <c r="BH74" s="224"/>
      <c r="BI74" s="224"/>
      <c r="BJ74" s="224"/>
      <c r="BK74" s="224"/>
      <c r="BL74" s="224"/>
      <c r="BM74" s="224"/>
      <c r="BN74" s="224"/>
      <c r="BO74" s="224"/>
      <c r="BP74" s="224"/>
      <c r="BQ74" s="221">
        <v>68</v>
      </c>
      <c r="BR74" s="226"/>
      <c r="BS74" s="932"/>
      <c r="BT74" s="933"/>
      <c r="BU74" s="933"/>
      <c r="BV74" s="933"/>
      <c r="BW74" s="933"/>
      <c r="BX74" s="933"/>
      <c r="BY74" s="933"/>
      <c r="BZ74" s="933"/>
      <c r="CA74" s="933"/>
      <c r="CB74" s="933"/>
      <c r="CC74" s="933"/>
      <c r="CD74" s="933"/>
      <c r="CE74" s="933"/>
      <c r="CF74" s="933"/>
      <c r="CG74" s="942"/>
      <c r="CH74" s="943"/>
      <c r="CI74" s="944"/>
      <c r="CJ74" s="944"/>
      <c r="CK74" s="944"/>
      <c r="CL74" s="945"/>
      <c r="CM74" s="943"/>
      <c r="CN74" s="944"/>
      <c r="CO74" s="944"/>
      <c r="CP74" s="944"/>
      <c r="CQ74" s="945"/>
      <c r="CR74" s="943"/>
      <c r="CS74" s="944"/>
      <c r="CT74" s="944"/>
      <c r="CU74" s="944"/>
      <c r="CV74" s="945"/>
      <c r="CW74" s="943"/>
      <c r="CX74" s="944"/>
      <c r="CY74" s="944"/>
      <c r="CZ74" s="944"/>
      <c r="DA74" s="945"/>
      <c r="DB74" s="943"/>
      <c r="DC74" s="944"/>
      <c r="DD74" s="944"/>
      <c r="DE74" s="944"/>
      <c r="DF74" s="945"/>
      <c r="DG74" s="943"/>
      <c r="DH74" s="944"/>
      <c r="DI74" s="944"/>
      <c r="DJ74" s="944"/>
      <c r="DK74" s="945"/>
      <c r="DL74" s="943"/>
      <c r="DM74" s="944"/>
      <c r="DN74" s="944"/>
      <c r="DO74" s="944"/>
      <c r="DP74" s="945"/>
      <c r="DQ74" s="943"/>
      <c r="DR74" s="944"/>
      <c r="DS74" s="944"/>
      <c r="DT74" s="944"/>
      <c r="DU74" s="945"/>
      <c r="DV74" s="932"/>
      <c r="DW74" s="933"/>
      <c r="DX74" s="933"/>
      <c r="DY74" s="933"/>
      <c r="DZ74" s="934"/>
      <c r="EA74" s="212"/>
    </row>
    <row r="75" spans="1:131" ht="26.25" customHeight="1" x14ac:dyDescent="0.15">
      <c r="A75" s="221">
        <v>8</v>
      </c>
      <c r="B75" s="961"/>
      <c r="C75" s="962"/>
      <c r="D75" s="962"/>
      <c r="E75" s="962"/>
      <c r="F75" s="962"/>
      <c r="G75" s="962"/>
      <c r="H75" s="962"/>
      <c r="I75" s="962"/>
      <c r="J75" s="962"/>
      <c r="K75" s="962"/>
      <c r="L75" s="962"/>
      <c r="M75" s="962"/>
      <c r="N75" s="962"/>
      <c r="O75" s="962"/>
      <c r="P75" s="963"/>
      <c r="Q75" s="965"/>
      <c r="R75" s="966"/>
      <c r="S75" s="966"/>
      <c r="T75" s="966"/>
      <c r="U75" s="967"/>
      <c r="V75" s="968"/>
      <c r="W75" s="966"/>
      <c r="X75" s="966"/>
      <c r="Y75" s="966"/>
      <c r="Z75" s="967"/>
      <c r="AA75" s="968"/>
      <c r="AB75" s="966"/>
      <c r="AC75" s="966"/>
      <c r="AD75" s="966"/>
      <c r="AE75" s="967"/>
      <c r="AF75" s="968"/>
      <c r="AG75" s="966"/>
      <c r="AH75" s="966"/>
      <c r="AI75" s="966"/>
      <c r="AJ75" s="967"/>
      <c r="AK75" s="968"/>
      <c r="AL75" s="966"/>
      <c r="AM75" s="966"/>
      <c r="AN75" s="966"/>
      <c r="AO75" s="967"/>
      <c r="AP75" s="968"/>
      <c r="AQ75" s="966"/>
      <c r="AR75" s="966"/>
      <c r="AS75" s="966"/>
      <c r="AT75" s="967"/>
      <c r="AU75" s="968"/>
      <c r="AV75" s="966"/>
      <c r="AW75" s="966"/>
      <c r="AX75" s="966"/>
      <c r="AY75" s="967"/>
      <c r="AZ75" s="959"/>
      <c r="BA75" s="959"/>
      <c r="BB75" s="959"/>
      <c r="BC75" s="959"/>
      <c r="BD75" s="960"/>
      <c r="BE75" s="224"/>
      <c r="BF75" s="224"/>
      <c r="BG75" s="224"/>
      <c r="BH75" s="224"/>
      <c r="BI75" s="224"/>
      <c r="BJ75" s="224"/>
      <c r="BK75" s="224"/>
      <c r="BL75" s="224"/>
      <c r="BM75" s="224"/>
      <c r="BN75" s="224"/>
      <c r="BO75" s="224"/>
      <c r="BP75" s="224"/>
      <c r="BQ75" s="221">
        <v>69</v>
      </c>
      <c r="BR75" s="226"/>
      <c r="BS75" s="932"/>
      <c r="BT75" s="933"/>
      <c r="BU75" s="933"/>
      <c r="BV75" s="933"/>
      <c r="BW75" s="933"/>
      <c r="BX75" s="933"/>
      <c r="BY75" s="933"/>
      <c r="BZ75" s="933"/>
      <c r="CA75" s="933"/>
      <c r="CB75" s="933"/>
      <c r="CC75" s="933"/>
      <c r="CD75" s="933"/>
      <c r="CE75" s="933"/>
      <c r="CF75" s="933"/>
      <c r="CG75" s="942"/>
      <c r="CH75" s="943"/>
      <c r="CI75" s="944"/>
      <c r="CJ75" s="944"/>
      <c r="CK75" s="944"/>
      <c r="CL75" s="945"/>
      <c r="CM75" s="943"/>
      <c r="CN75" s="944"/>
      <c r="CO75" s="944"/>
      <c r="CP75" s="944"/>
      <c r="CQ75" s="945"/>
      <c r="CR75" s="943"/>
      <c r="CS75" s="944"/>
      <c r="CT75" s="944"/>
      <c r="CU75" s="944"/>
      <c r="CV75" s="945"/>
      <c r="CW75" s="943"/>
      <c r="CX75" s="944"/>
      <c r="CY75" s="944"/>
      <c r="CZ75" s="944"/>
      <c r="DA75" s="945"/>
      <c r="DB75" s="943"/>
      <c r="DC75" s="944"/>
      <c r="DD75" s="944"/>
      <c r="DE75" s="944"/>
      <c r="DF75" s="945"/>
      <c r="DG75" s="943"/>
      <c r="DH75" s="944"/>
      <c r="DI75" s="944"/>
      <c r="DJ75" s="944"/>
      <c r="DK75" s="945"/>
      <c r="DL75" s="943"/>
      <c r="DM75" s="944"/>
      <c r="DN75" s="944"/>
      <c r="DO75" s="944"/>
      <c r="DP75" s="945"/>
      <c r="DQ75" s="943"/>
      <c r="DR75" s="944"/>
      <c r="DS75" s="944"/>
      <c r="DT75" s="944"/>
      <c r="DU75" s="945"/>
      <c r="DV75" s="932"/>
      <c r="DW75" s="933"/>
      <c r="DX75" s="933"/>
      <c r="DY75" s="933"/>
      <c r="DZ75" s="934"/>
      <c r="EA75" s="212"/>
    </row>
    <row r="76" spans="1:131" ht="26.25" customHeight="1" x14ac:dyDescent="0.15">
      <c r="A76" s="221">
        <v>9</v>
      </c>
      <c r="B76" s="961"/>
      <c r="C76" s="962"/>
      <c r="D76" s="962"/>
      <c r="E76" s="962"/>
      <c r="F76" s="962"/>
      <c r="G76" s="962"/>
      <c r="H76" s="962"/>
      <c r="I76" s="962"/>
      <c r="J76" s="962"/>
      <c r="K76" s="962"/>
      <c r="L76" s="962"/>
      <c r="M76" s="962"/>
      <c r="N76" s="962"/>
      <c r="O76" s="962"/>
      <c r="P76" s="963"/>
      <c r="Q76" s="965"/>
      <c r="R76" s="966"/>
      <c r="S76" s="966"/>
      <c r="T76" s="966"/>
      <c r="U76" s="967"/>
      <c r="V76" s="968"/>
      <c r="W76" s="966"/>
      <c r="X76" s="966"/>
      <c r="Y76" s="966"/>
      <c r="Z76" s="967"/>
      <c r="AA76" s="968"/>
      <c r="AB76" s="966"/>
      <c r="AC76" s="966"/>
      <c r="AD76" s="966"/>
      <c r="AE76" s="967"/>
      <c r="AF76" s="968"/>
      <c r="AG76" s="966"/>
      <c r="AH76" s="966"/>
      <c r="AI76" s="966"/>
      <c r="AJ76" s="967"/>
      <c r="AK76" s="968"/>
      <c r="AL76" s="966"/>
      <c r="AM76" s="966"/>
      <c r="AN76" s="966"/>
      <c r="AO76" s="967"/>
      <c r="AP76" s="968"/>
      <c r="AQ76" s="966"/>
      <c r="AR76" s="966"/>
      <c r="AS76" s="966"/>
      <c r="AT76" s="967"/>
      <c r="AU76" s="968"/>
      <c r="AV76" s="966"/>
      <c r="AW76" s="966"/>
      <c r="AX76" s="966"/>
      <c r="AY76" s="967"/>
      <c r="AZ76" s="959"/>
      <c r="BA76" s="959"/>
      <c r="BB76" s="959"/>
      <c r="BC76" s="959"/>
      <c r="BD76" s="960"/>
      <c r="BE76" s="224"/>
      <c r="BF76" s="224"/>
      <c r="BG76" s="224"/>
      <c r="BH76" s="224"/>
      <c r="BI76" s="224"/>
      <c r="BJ76" s="224"/>
      <c r="BK76" s="224"/>
      <c r="BL76" s="224"/>
      <c r="BM76" s="224"/>
      <c r="BN76" s="224"/>
      <c r="BO76" s="224"/>
      <c r="BP76" s="224"/>
      <c r="BQ76" s="221">
        <v>70</v>
      </c>
      <c r="BR76" s="226"/>
      <c r="BS76" s="932"/>
      <c r="BT76" s="933"/>
      <c r="BU76" s="933"/>
      <c r="BV76" s="933"/>
      <c r="BW76" s="933"/>
      <c r="BX76" s="933"/>
      <c r="BY76" s="933"/>
      <c r="BZ76" s="933"/>
      <c r="CA76" s="933"/>
      <c r="CB76" s="933"/>
      <c r="CC76" s="933"/>
      <c r="CD76" s="933"/>
      <c r="CE76" s="933"/>
      <c r="CF76" s="933"/>
      <c r="CG76" s="942"/>
      <c r="CH76" s="943"/>
      <c r="CI76" s="944"/>
      <c r="CJ76" s="944"/>
      <c r="CK76" s="944"/>
      <c r="CL76" s="945"/>
      <c r="CM76" s="943"/>
      <c r="CN76" s="944"/>
      <c r="CO76" s="944"/>
      <c r="CP76" s="944"/>
      <c r="CQ76" s="945"/>
      <c r="CR76" s="943"/>
      <c r="CS76" s="944"/>
      <c r="CT76" s="944"/>
      <c r="CU76" s="944"/>
      <c r="CV76" s="945"/>
      <c r="CW76" s="943"/>
      <c r="CX76" s="944"/>
      <c r="CY76" s="944"/>
      <c r="CZ76" s="944"/>
      <c r="DA76" s="945"/>
      <c r="DB76" s="943"/>
      <c r="DC76" s="944"/>
      <c r="DD76" s="944"/>
      <c r="DE76" s="944"/>
      <c r="DF76" s="945"/>
      <c r="DG76" s="943"/>
      <c r="DH76" s="944"/>
      <c r="DI76" s="944"/>
      <c r="DJ76" s="944"/>
      <c r="DK76" s="945"/>
      <c r="DL76" s="943"/>
      <c r="DM76" s="944"/>
      <c r="DN76" s="944"/>
      <c r="DO76" s="944"/>
      <c r="DP76" s="945"/>
      <c r="DQ76" s="943"/>
      <c r="DR76" s="944"/>
      <c r="DS76" s="944"/>
      <c r="DT76" s="944"/>
      <c r="DU76" s="945"/>
      <c r="DV76" s="932"/>
      <c r="DW76" s="933"/>
      <c r="DX76" s="933"/>
      <c r="DY76" s="933"/>
      <c r="DZ76" s="934"/>
      <c r="EA76" s="212"/>
    </row>
    <row r="77" spans="1:131" ht="26.25" customHeight="1" x14ac:dyDescent="0.15">
      <c r="A77" s="221">
        <v>10</v>
      </c>
      <c r="B77" s="961"/>
      <c r="C77" s="962"/>
      <c r="D77" s="962"/>
      <c r="E77" s="962"/>
      <c r="F77" s="962"/>
      <c r="G77" s="962"/>
      <c r="H77" s="962"/>
      <c r="I77" s="962"/>
      <c r="J77" s="962"/>
      <c r="K77" s="962"/>
      <c r="L77" s="962"/>
      <c r="M77" s="962"/>
      <c r="N77" s="962"/>
      <c r="O77" s="962"/>
      <c r="P77" s="963"/>
      <c r="Q77" s="965"/>
      <c r="R77" s="966"/>
      <c r="S77" s="966"/>
      <c r="T77" s="966"/>
      <c r="U77" s="967"/>
      <c r="V77" s="968"/>
      <c r="W77" s="966"/>
      <c r="X77" s="966"/>
      <c r="Y77" s="966"/>
      <c r="Z77" s="967"/>
      <c r="AA77" s="968"/>
      <c r="AB77" s="966"/>
      <c r="AC77" s="966"/>
      <c r="AD77" s="966"/>
      <c r="AE77" s="967"/>
      <c r="AF77" s="968"/>
      <c r="AG77" s="966"/>
      <c r="AH77" s="966"/>
      <c r="AI77" s="966"/>
      <c r="AJ77" s="967"/>
      <c r="AK77" s="968"/>
      <c r="AL77" s="966"/>
      <c r="AM77" s="966"/>
      <c r="AN77" s="966"/>
      <c r="AO77" s="967"/>
      <c r="AP77" s="968"/>
      <c r="AQ77" s="966"/>
      <c r="AR77" s="966"/>
      <c r="AS77" s="966"/>
      <c r="AT77" s="967"/>
      <c r="AU77" s="968"/>
      <c r="AV77" s="966"/>
      <c r="AW77" s="966"/>
      <c r="AX77" s="966"/>
      <c r="AY77" s="967"/>
      <c r="AZ77" s="959"/>
      <c r="BA77" s="959"/>
      <c r="BB77" s="959"/>
      <c r="BC77" s="959"/>
      <c r="BD77" s="960"/>
      <c r="BE77" s="224"/>
      <c r="BF77" s="224"/>
      <c r="BG77" s="224"/>
      <c r="BH77" s="224"/>
      <c r="BI77" s="224"/>
      <c r="BJ77" s="224"/>
      <c r="BK77" s="224"/>
      <c r="BL77" s="224"/>
      <c r="BM77" s="224"/>
      <c r="BN77" s="224"/>
      <c r="BO77" s="224"/>
      <c r="BP77" s="224"/>
      <c r="BQ77" s="221">
        <v>71</v>
      </c>
      <c r="BR77" s="226"/>
      <c r="BS77" s="932"/>
      <c r="BT77" s="933"/>
      <c r="BU77" s="933"/>
      <c r="BV77" s="933"/>
      <c r="BW77" s="933"/>
      <c r="BX77" s="933"/>
      <c r="BY77" s="933"/>
      <c r="BZ77" s="933"/>
      <c r="CA77" s="933"/>
      <c r="CB77" s="933"/>
      <c r="CC77" s="933"/>
      <c r="CD77" s="933"/>
      <c r="CE77" s="933"/>
      <c r="CF77" s="933"/>
      <c r="CG77" s="942"/>
      <c r="CH77" s="943"/>
      <c r="CI77" s="944"/>
      <c r="CJ77" s="944"/>
      <c r="CK77" s="944"/>
      <c r="CL77" s="945"/>
      <c r="CM77" s="943"/>
      <c r="CN77" s="944"/>
      <c r="CO77" s="944"/>
      <c r="CP77" s="944"/>
      <c r="CQ77" s="945"/>
      <c r="CR77" s="943"/>
      <c r="CS77" s="944"/>
      <c r="CT77" s="944"/>
      <c r="CU77" s="944"/>
      <c r="CV77" s="945"/>
      <c r="CW77" s="943"/>
      <c r="CX77" s="944"/>
      <c r="CY77" s="944"/>
      <c r="CZ77" s="944"/>
      <c r="DA77" s="945"/>
      <c r="DB77" s="943"/>
      <c r="DC77" s="944"/>
      <c r="DD77" s="944"/>
      <c r="DE77" s="944"/>
      <c r="DF77" s="945"/>
      <c r="DG77" s="943"/>
      <c r="DH77" s="944"/>
      <c r="DI77" s="944"/>
      <c r="DJ77" s="944"/>
      <c r="DK77" s="945"/>
      <c r="DL77" s="943"/>
      <c r="DM77" s="944"/>
      <c r="DN77" s="944"/>
      <c r="DO77" s="944"/>
      <c r="DP77" s="945"/>
      <c r="DQ77" s="943"/>
      <c r="DR77" s="944"/>
      <c r="DS77" s="944"/>
      <c r="DT77" s="944"/>
      <c r="DU77" s="945"/>
      <c r="DV77" s="932"/>
      <c r="DW77" s="933"/>
      <c r="DX77" s="933"/>
      <c r="DY77" s="933"/>
      <c r="DZ77" s="934"/>
      <c r="EA77" s="212"/>
    </row>
    <row r="78" spans="1:131" ht="26.25" customHeight="1" x14ac:dyDescent="0.15">
      <c r="A78" s="221">
        <v>11</v>
      </c>
      <c r="B78" s="961"/>
      <c r="C78" s="962"/>
      <c r="D78" s="962"/>
      <c r="E78" s="962"/>
      <c r="F78" s="962"/>
      <c r="G78" s="962"/>
      <c r="H78" s="962"/>
      <c r="I78" s="962"/>
      <c r="J78" s="962"/>
      <c r="K78" s="962"/>
      <c r="L78" s="962"/>
      <c r="M78" s="962"/>
      <c r="N78" s="962"/>
      <c r="O78" s="962"/>
      <c r="P78" s="963"/>
      <c r="Q78" s="964"/>
      <c r="R78" s="958"/>
      <c r="S78" s="958"/>
      <c r="T78" s="958"/>
      <c r="U78" s="958"/>
      <c r="V78" s="958"/>
      <c r="W78" s="958"/>
      <c r="X78" s="958"/>
      <c r="Y78" s="958"/>
      <c r="Z78" s="958"/>
      <c r="AA78" s="958"/>
      <c r="AB78" s="958"/>
      <c r="AC78" s="958"/>
      <c r="AD78" s="958"/>
      <c r="AE78" s="958"/>
      <c r="AF78" s="958"/>
      <c r="AG78" s="958"/>
      <c r="AH78" s="958"/>
      <c r="AI78" s="958"/>
      <c r="AJ78" s="958"/>
      <c r="AK78" s="958"/>
      <c r="AL78" s="958"/>
      <c r="AM78" s="958"/>
      <c r="AN78" s="958"/>
      <c r="AO78" s="958"/>
      <c r="AP78" s="958"/>
      <c r="AQ78" s="958"/>
      <c r="AR78" s="958"/>
      <c r="AS78" s="958"/>
      <c r="AT78" s="958"/>
      <c r="AU78" s="958"/>
      <c r="AV78" s="958"/>
      <c r="AW78" s="958"/>
      <c r="AX78" s="958"/>
      <c r="AY78" s="958"/>
      <c r="AZ78" s="959"/>
      <c r="BA78" s="959"/>
      <c r="BB78" s="959"/>
      <c r="BC78" s="959"/>
      <c r="BD78" s="960"/>
      <c r="BE78" s="224"/>
      <c r="BF78" s="224"/>
      <c r="BG78" s="224"/>
      <c r="BH78" s="224"/>
      <c r="BI78" s="224"/>
      <c r="BJ78" s="212"/>
      <c r="BK78" s="212"/>
      <c r="BL78" s="212"/>
      <c r="BM78" s="212"/>
      <c r="BN78" s="212"/>
      <c r="BO78" s="224"/>
      <c r="BP78" s="224"/>
      <c r="BQ78" s="221">
        <v>72</v>
      </c>
      <c r="BR78" s="226"/>
      <c r="BS78" s="932"/>
      <c r="BT78" s="933"/>
      <c r="BU78" s="933"/>
      <c r="BV78" s="933"/>
      <c r="BW78" s="933"/>
      <c r="BX78" s="933"/>
      <c r="BY78" s="933"/>
      <c r="BZ78" s="933"/>
      <c r="CA78" s="933"/>
      <c r="CB78" s="933"/>
      <c r="CC78" s="933"/>
      <c r="CD78" s="933"/>
      <c r="CE78" s="933"/>
      <c r="CF78" s="933"/>
      <c r="CG78" s="942"/>
      <c r="CH78" s="943"/>
      <c r="CI78" s="944"/>
      <c r="CJ78" s="944"/>
      <c r="CK78" s="944"/>
      <c r="CL78" s="945"/>
      <c r="CM78" s="943"/>
      <c r="CN78" s="944"/>
      <c r="CO78" s="944"/>
      <c r="CP78" s="944"/>
      <c r="CQ78" s="945"/>
      <c r="CR78" s="943"/>
      <c r="CS78" s="944"/>
      <c r="CT78" s="944"/>
      <c r="CU78" s="944"/>
      <c r="CV78" s="945"/>
      <c r="CW78" s="943"/>
      <c r="CX78" s="944"/>
      <c r="CY78" s="944"/>
      <c r="CZ78" s="944"/>
      <c r="DA78" s="945"/>
      <c r="DB78" s="943"/>
      <c r="DC78" s="944"/>
      <c r="DD78" s="944"/>
      <c r="DE78" s="944"/>
      <c r="DF78" s="945"/>
      <c r="DG78" s="943"/>
      <c r="DH78" s="944"/>
      <c r="DI78" s="944"/>
      <c r="DJ78" s="944"/>
      <c r="DK78" s="945"/>
      <c r="DL78" s="943"/>
      <c r="DM78" s="944"/>
      <c r="DN78" s="944"/>
      <c r="DO78" s="944"/>
      <c r="DP78" s="945"/>
      <c r="DQ78" s="943"/>
      <c r="DR78" s="944"/>
      <c r="DS78" s="944"/>
      <c r="DT78" s="944"/>
      <c r="DU78" s="945"/>
      <c r="DV78" s="932"/>
      <c r="DW78" s="933"/>
      <c r="DX78" s="933"/>
      <c r="DY78" s="933"/>
      <c r="DZ78" s="934"/>
      <c r="EA78" s="212"/>
    </row>
    <row r="79" spans="1:131" ht="26.25" customHeight="1" x14ac:dyDescent="0.15">
      <c r="A79" s="221">
        <v>12</v>
      </c>
      <c r="B79" s="961"/>
      <c r="C79" s="962"/>
      <c r="D79" s="962"/>
      <c r="E79" s="962"/>
      <c r="F79" s="962"/>
      <c r="G79" s="962"/>
      <c r="H79" s="962"/>
      <c r="I79" s="962"/>
      <c r="J79" s="962"/>
      <c r="K79" s="962"/>
      <c r="L79" s="962"/>
      <c r="M79" s="962"/>
      <c r="N79" s="962"/>
      <c r="O79" s="962"/>
      <c r="P79" s="963"/>
      <c r="Q79" s="964"/>
      <c r="R79" s="958"/>
      <c r="S79" s="958"/>
      <c r="T79" s="958"/>
      <c r="U79" s="958"/>
      <c r="V79" s="958"/>
      <c r="W79" s="958"/>
      <c r="X79" s="958"/>
      <c r="Y79" s="958"/>
      <c r="Z79" s="958"/>
      <c r="AA79" s="958"/>
      <c r="AB79" s="958"/>
      <c r="AC79" s="958"/>
      <c r="AD79" s="958"/>
      <c r="AE79" s="958"/>
      <c r="AF79" s="958"/>
      <c r="AG79" s="958"/>
      <c r="AH79" s="958"/>
      <c r="AI79" s="958"/>
      <c r="AJ79" s="958"/>
      <c r="AK79" s="958"/>
      <c r="AL79" s="958"/>
      <c r="AM79" s="958"/>
      <c r="AN79" s="958"/>
      <c r="AO79" s="958"/>
      <c r="AP79" s="958"/>
      <c r="AQ79" s="958"/>
      <c r="AR79" s="958"/>
      <c r="AS79" s="958"/>
      <c r="AT79" s="958"/>
      <c r="AU79" s="958"/>
      <c r="AV79" s="958"/>
      <c r="AW79" s="958"/>
      <c r="AX79" s="958"/>
      <c r="AY79" s="958"/>
      <c r="AZ79" s="959"/>
      <c r="BA79" s="959"/>
      <c r="BB79" s="959"/>
      <c r="BC79" s="959"/>
      <c r="BD79" s="960"/>
      <c r="BE79" s="224"/>
      <c r="BF79" s="224"/>
      <c r="BG79" s="224"/>
      <c r="BH79" s="224"/>
      <c r="BI79" s="224"/>
      <c r="BJ79" s="212"/>
      <c r="BK79" s="212"/>
      <c r="BL79" s="212"/>
      <c r="BM79" s="212"/>
      <c r="BN79" s="212"/>
      <c r="BO79" s="224"/>
      <c r="BP79" s="224"/>
      <c r="BQ79" s="221">
        <v>73</v>
      </c>
      <c r="BR79" s="226"/>
      <c r="BS79" s="932"/>
      <c r="BT79" s="933"/>
      <c r="BU79" s="933"/>
      <c r="BV79" s="933"/>
      <c r="BW79" s="933"/>
      <c r="BX79" s="933"/>
      <c r="BY79" s="933"/>
      <c r="BZ79" s="933"/>
      <c r="CA79" s="933"/>
      <c r="CB79" s="933"/>
      <c r="CC79" s="933"/>
      <c r="CD79" s="933"/>
      <c r="CE79" s="933"/>
      <c r="CF79" s="933"/>
      <c r="CG79" s="942"/>
      <c r="CH79" s="943"/>
      <c r="CI79" s="944"/>
      <c r="CJ79" s="944"/>
      <c r="CK79" s="944"/>
      <c r="CL79" s="945"/>
      <c r="CM79" s="943"/>
      <c r="CN79" s="944"/>
      <c r="CO79" s="944"/>
      <c r="CP79" s="944"/>
      <c r="CQ79" s="945"/>
      <c r="CR79" s="943"/>
      <c r="CS79" s="944"/>
      <c r="CT79" s="944"/>
      <c r="CU79" s="944"/>
      <c r="CV79" s="945"/>
      <c r="CW79" s="943"/>
      <c r="CX79" s="944"/>
      <c r="CY79" s="944"/>
      <c r="CZ79" s="944"/>
      <c r="DA79" s="945"/>
      <c r="DB79" s="943"/>
      <c r="DC79" s="944"/>
      <c r="DD79" s="944"/>
      <c r="DE79" s="944"/>
      <c r="DF79" s="945"/>
      <c r="DG79" s="943"/>
      <c r="DH79" s="944"/>
      <c r="DI79" s="944"/>
      <c r="DJ79" s="944"/>
      <c r="DK79" s="945"/>
      <c r="DL79" s="943"/>
      <c r="DM79" s="944"/>
      <c r="DN79" s="944"/>
      <c r="DO79" s="944"/>
      <c r="DP79" s="945"/>
      <c r="DQ79" s="943"/>
      <c r="DR79" s="944"/>
      <c r="DS79" s="944"/>
      <c r="DT79" s="944"/>
      <c r="DU79" s="945"/>
      <c r="DV79" s="932"/>
      <c r="DW79" s="933"/>
      <c r="DX79" s="933"/>
      <c r="DY79" s="933"/>
      <c r="DZ79" s="934"/>
      <c r="EA79" s="212"/>
    </row>
    <row r="80" spans="1:131" ht="26.25" customHeight="1" x14ac:dyDescent="0.15">
      <c r="A80" s="221">
        <v>13</v>
      </c>
      <c r="B80" s="961"/>
      <c r="C80" s="962"/>
      <c r="D80" s="962"/>
      <c r="E80" s="962"/>
      <c r="F80" s="962"/>
      <c r="G80" s="962"/>
      <c r="H80" s="962"/>
      <c r="I80" s="962"/>
      <c r="J80" s="962"/>
      <c r="K80" s="962"/>
      <c r="L80" s="962"/>
      <c r="M80" s="962"/>
      <c r="N80" s="962"/>
      <c r="O80" s="962"/>
      <c r="P80" s="963"/>
      <c r="Q80" s="964"/>
      <c r="R80" s="958"/>
      <c r="S80" s="958"/>
      <c r="T80" s="958"/>
      <c r="U80" s="958"/>
      <c r="V80" s="958"/>
      <c r="W80" s="958"/>
      <c r="X80" s="958"/>
      <c r="Y80" s="958"/>
      <c r="Z80" s="958"/>
      <c r="AA80" s="958"/>
      <c r="AB80" s="958"/>
      <c r="AC80" s="958"/>
      <c r="AD80" s="958"/>
      <c r="AE80" s="958"/>
      <c r="AF80" s="958"/>
      <c r="AG80" s="958"/>
      <c r="AH80" s="958"/>
      <c r="AI80" s="958"/>
      <c r="AJ80" s="958"/>
      <c r="AK80" s="958"/>
      <c r="AL80" s="958"/>
      <c r="AM80" s="958"/>
      <c r="AN80" s="958"/>
      <c r="AO80" s="958"/>
      <c r="AP80" s="958"/>
      <c r="AQ80" s="958"/>
      <c r="AR80" s="958"/>
      <c r="AS80" s="958"/>
      <c r="AT80" s="958"/>
      <c r="AU80" s="958"/>
      <c r="AV80" s="958"/>
      <c r="AW80" s="958"/>
      <c r="AX80" s="958"/>
      <c r="AY80" s="958"/>
      <c r="AZ80" s="959"/>
      <c r="BA80" s="959"/>
      <c r="BB80" s="959"/>
      <c r="BC80" s="959"/>
      <c r="BD80" s="960"/>
      <c r="BE80" s="224"/>
      <c r="BF80" s="224"/>
      <c r="BG80" s="224"/>
      <c r="BH80" s="224"/>
      <c r="BI80" s="224"/>
      <c r="BJ80" s="224"/>
      <c r="BK80" s="224"/>
      <c r="BL80" s="224"/>
      <c r="BM80" s="224"/>
      <c r="BN80" s="224"/>
      <c r="BO80" s="224"/>
      <c r="BP80" s="224"/>
      <c r="BQ80" s="221">
        <v>74</v>
      </c>
      <c r="BR80" s="226"/>
      <c r="BS80" s="932"/>
      <c r="BT80" s="933"/>
      <c r="BU80" s="933"/>
      <c r="BV80" s="933"/>
      <c r="BW80" s="933"/>
      <c r="BX80" s="933"/>
      <c r="BY80" s="933"/>
      <c r="BZ80" s="933"/>
      <c r="CA80" s="933"/>
      <c r="CB80" s="933"/>
      <c r="CC80" s="933"/>
      <c r="CD80" s="933"/>
      <c r="CE80" s="933"/>
      <c r="CF80" s="933"/>
      <c r="CG80" s="942"/>
      <c r="CH80" s="943"/>
      <c r="CI80" s="944"/>
      <c r="CJ80" s="944"/>
      <c r="CK80" s="944"/>
      <c r="CL80" s="945"/>
      <c r="CM80" s="943"/>
      <c r="CN80" s="944"/>
      <c r="CO80" s="944"/>
      <c r="CP80" s="944"/>
      <c r="CQ80" s="945"/>
      <c r="CR80" s="943"/>
      <c r="CS80" s="944"/>
      <c r="CT80" s="944"/>
      <c r="CU80" s="944"/>
      <c r="CV80" s="945"/>
      <c r="CW80" s="943"/>
      <c r="CX80" s="944"/>
      <c r="CY80" s="944"/>
      <c r="CZ80" s="944"/>
      <c r="DA80" s="945"/>
      <c r="DB80" s="943"/>
      <c r="DC80" s="944"/>
      <c r="DD80" s="944"/>
      <c r="DE80" s="944"/>
      <c r="DF80" s="945"/>
      <c r="DG80" s="943"/>
      <c r="DH80" s="944"/>
      <c r="DI80" s="944"/>
      <c r="DJ80" s="944"/>
      <c r="DK80" s="945"/>
      <c r="DL80" s="943"/>
      <c r="DM80" s="944"/>
      <c r="DN80" s="944"/>
      <c r="DO80" s="944"/>
      <c r="DP80" s="945"/>
      <c r="DQ80" s="943"/>
      <c r="DR80" s="944"/>
      <c r="DS80" s="944"/>
      <c r="DT80" s="944"/>
      <c r="DU80" s="945"/>
      <c r="DV80" s="932"/>
      <c r="DW80" s="933"/>
      <c r="DX80" s="933"/>
      <c r="DY80" s="933"/>
      <c r="DZ80" s="934"/>
      <c r="EA80" s="212"/>
    </row>
    <row r="81" spans="1:131" ht="26.25" customHeight="1" x14ac:dyDescent="0.15">
      <c r="A81" s="221">
        <v>14</v>
      </c>
      <c r="B81" s="961"/>
      <c r="C81" s="962"/>
      <c r="D81" s="962"/>
      <c r="E81" s="962"/>
      <c r="F81" s="962"/>
      <c r="G81" s="962"/>
      <c r="H81" s="962"/>
      <c r="I81" s="962"/>
      <c r="J81" s="962"/>
      <c r="K81" s="962"/>
      <c r="L81" s="962"/>
      <c r="M81" s="962"/>
      <c r="N81" s="962"/>
      <c r="O81" s="962"/>
      <c r="P81" s="963"/>
      <c r="Q81" s="964"/>
      <c r="R81" s="958"/>
      <c r="S81" s="958"/>
      <c r="T81" s="958"/>
      <c r="U81" s="958"/>
      <c r="V81" s="958"/>
      <c r="W81" s="958"/>
      <c r="X81" s="958"/>
      <c r="Y81" s="958"/>
      <c r="Z81" s="958"/>
      <c r="AA81" s="958"/>
      <c r="AB81" s="958"/>
      <c r="AC81" s="958"/>
      <c r="AD81" s="958"/>
      <c r="AE81" s="958"/>
      <c r="AF81" s="958"/>
      <c r="AG81" s="958"/>
      <c r="AH81" s="958"/>
      <c r="AI81" s="958"/>
      <c r="AJ81" s="958"/>
      <c r="AK81" s="958"/>
      <c r="AL81" s="958"/>
      <c r="AM81" s="958"/>
      <c r="AN81" s="958"/>
      <c r="AO81" s="958"/>
      <c r="AP81" s="958"/>
      <c r="AQ81" s="958"/>
      <c r="AR81" s="958"/>
      <c r="AS81" s="958"/>
      <c r="AT81" s="958"/>
      <c r="AU81" s="958"/>
      <c r="AV81" s="958"/>
      <c r="AW81" s="958"/>
      <c r="AX81" s="958"/>
      <c r="AY81" s="958"/>
      <c r="AZ81" s="959"/>
      <c r="BA81" s="959"/>
      <c r="BB81" s="959"/>
      <c r="BC81" s="959"/>
      <c r="BD81" s="960"/>
      <c r="BE81" s="224"/>
      <c r="BF81" s="224"/>
      <c r="BG81" s="224"/>
      <c r="BH81" s="224"/>
      <c r="BI81" s="224"/>
      <c r="BJ81" s="224"/>
      <c r="BK81" s="224"/>
      <c r="BL81" s="224"/>
      <c r="BM81" s="224"/>
      <c r="BN81" s="224"/>
      <c r="BO81" s="224"/>
      <c r="BP81" s="224"/>
      <c r="BQ81" s="221">
        <v>75</v>
      </c>
      <c r="BR81" s="226"/>
      <c r="BS81" s="932"/>
      <c r="BT81" s="933"/>
      <c r="BU81" s="933"/>
      <c r="BV81" s="933"/>
      <c r="BW81" s="933"/>
      <c r="BX81" s="933"/>
      <c r="BY81" s="933"/>
      <c r="BZ81" s="933"/>
      <c r="CA81" s="933"/>
      <c r="CB81" s="933"/>
      <c r="CC81" s="933"/>
      <c r="CD81" s="933"/>
      <c r="CE81" s="933"/>
      <c r="CF81" s="933"/>
      <c r="CG81" s="942"/>
      <c r="CH81" s="943"/>
      <c r="CI81" s="944"/>
      <c r="CJ81" s="944"/>
      <c r="CK81" s="944"/>
      <c r="CL81" s="945"/>
      <c r="CM81" s="943"/>
      <c r="CN81" s="944"/>
      <c r="CO81" s="944"/>
      <c r="CP81" s="944"/>
      <c r="CQ81" s="945"/>
      <c r="CR81" s="943"/>
      <c r="CS81" s="944"/>
      <c r="CT81" s="944"/>
      <c r="CU81" s="944"/>
      <c r="CV81" s="945"/>
      <c r="CW81" s="943"/>
      <c r="CX81" s="944"/>
      <c r="CY81" s="944"/>
      <c r="CZ81" s="944"/>
      <c r="DA81" s="945"/>
      <c r="DB81" s="943"/>
      <c r="DC81" s="944"/>
      <c r="DD81" s="944"/>
      <c r="DE81" s="944"/>
      <c r="DF81" s="945"/>
      <c r="DG81" s="943"/>
      <c r="DH81" s="944"/>
      <c r="DI81" s="944"/>
      <c r="DJ81" s="944"/>
      <c r="DK81" s="945"/>
      <c r="DL81" s="943"/>
      <c r="DM81" s="944"/>
      <c r="DN81" s="944"/>
      <c r="DO81" s="944"/>
      <c r="DP81" s="945"/>
      <c r="DQ81" s="943"/>
      <c r="DR81" s="944"/>
      <c r="DS81" s="944"/>
      <c r="DT81" s="944"/>
      <c r="DU81" s="945"/>
      <c r="DV81" s="932"/>
      <c r="DW81" s="933"/>
      <c r="DX81" s="933"/>
      <c r="DY81" s="933"/>
      <c r="DZ81" s="934"/>
      <c r="EA81" s="212"/>
    </row>
    <row r="82" spans="1:131" ht="26.25" customHeight="1" x14ac:dyDescent="0.15">
      <c r="A82" s="221">
        <v>15</v>
      </c>
      <c r="B82" s="961"/>
      <c r="C82" s="962"/>
      <c r="D82" s="962"/>
      <c r="E82" s="962"/>
      <c r="F82" s="962"/>
      <c r="G82" s="962"/>
      <c r="H82" s="962"/>
      <c r="I82" s="962"/>
      <c r="J82" s="962"/>
      <c r="K82" s="962"/>
      <c r="L82" s="962"/>
      <c r="M82" s="962"/>
      <c r="N82" s="962"/>
      <c r="O82" s="962"/>
      <c r="P82" s="963"/>
      <c r="Q82" s="964"/>
      <c r="R82" s="958"/>
      <c r="S82" s="958"/>
      <c r="T82" s="958"/>
      <c r="U82" s="958"/>
      <c r="V82" s="958"/>
      <c r="W82" s="958"/>
      <c r="X82" s="958"/>
      <c r="Y82" s="958"/>
      <c r="Z82" s="958"/>
      <c r="AA82" s="958"/>
      <c r="AB82" s="958"/>
      <c r="AC82" s="958"/>
      <c r="AD82" s="958"/>
      <c r="AE82" s="958"/>
      <c r="AF82" s="958"/>
      <c r="AG82" s="958"/>
      <c r="AH82" s="958"/>
      <c r="AI82" s="958"/>
      <c r="AJ82" s="958"/>
      <c r="AK82" s="958"/>
      <c r="AL82" s="958"/>
      <c r="AM82" s="958"/>
      <c r="AN82" s="958"/>
      <c r="AO82" s="958"/>
      <c r="AP82" s="958"/>
      <c r="AQ82" s="958"/>
      <c r="AR82" s="958"/>
      <c r="AS82" s="958"/>
      <c r="AT82" s="958"/>
      <c r="AU82" s="958"/>
      <c r="AV82" s="958"/>
      <c r="AW82" s="958"/>
      <c r="AX82" s="958"/>
      <c r="AY82" s="958"/>
      <c r="AZ82" s="959"/>
      <c r="BA82" s="959"/>
      <c r="BB82" s="959"/>
      <c r="BC82" s="959"/>
      <c r="BD82" s="960"/>
      <c r="BE82" s="224"/>
      <c r="BF82" s="224"/>
      <c r="BG82" s="224"/>
      <c r="BH82" s="224"/>
      <c r="BI82" s="224"/>
      <c r="BJ82" s="224"/>
      <c r="BK82" s="224"/>
      <c r="BL82" s="224"/>
      <c r="BM82" s="224"/>
      <c r="BN82" s="224"/>
      <c r="BO82" s="224"/>
      <c r="BP82" s="224"/>
      <c r="BQ82" s="221">
        <v>76</v>
      </c>
      <c r="BR82" s="226"/>
      <c r="BS82" s="932"/>
      <c r="BT82" s="933"/>
      <c r="BU82" s="933"/>
      <c r="BV82" s="933"/>
      <c r="BW82" s="933"/>
      <c r="BX82" s="933"/>
      <c r="BY82" s="933"/>
      <c r="BZ82" s="933"/>
      <c r="CA82" s="933"/>
      <c r="CB82" s="933"/>
      <c r="CC82" s="933"/>
      <c r="CD82" s="933"/>
      <c r="CE82" s="933"/>
      <c r="CF82" s="933"/>
      <c r="CG82" s="942"/>
      <c r="CH82" s="943"/>
      <c r="CI82" s="944"/>
      <c r="CJ82" s="944"/>
      <c r="CK82" s="944"/>
      <c r="CL82" s="945"/>
      <c r="CM82" s="943"/>
      <c r="CN82" s="944"/>
      <c r="CO82" s="944"/>
      <c r="CP82" s="944"/>
      <c r="CQ82" s="945"/>
      <c r="CR82" s="943"/>
      <c r="CS82" s="944"/>
      <c r="CT82" s="944"/>
      <c r="CU82" s="944"/>
      <c r="CV82" s="945"/>
      <c r="CW82" s="943"/>
      <c r="CX82" s="944"/>
      <c r="CY82" s="944"/>
      <c r="CZ82" s="944"/>
      <c r="DA82" s="945"/>
      <c r="DB82" s="943"/>
      <c r="DC82" s="944"/>
      <c r="DD82" s="944"/>
      <c r="DE82" s="944"/>
      <c r="DF82" s="945"/>
      <c r="DG82" s="943"/>
      <c r="DH82" s="944"/>
      <c r="DI82" s="944"/>
      <c r="DJ82" s="944"/>
      <c r="DK82" s="945"/>
      <c r="DL82" s="943"/>
      <c r="DM82" s="944"/>
      <c r="DN82" s="944"/>
      <c r="DO82" s="944"/>
      <c r="DP82" s="945"/>
      <c r="DQ82" s="943"/>
      <c r="DR82" s="944"/>
      <c r="DS82" s="944"/>
      <c r="DT82" s="944"/>
      <c r="DU82" s="945"/>
      <c r="DV82" s="932"/>
      <c r="DW82" s="933"/>
      <c r="DX82" s="933"/>
      <c r="DY82" s="933"/>
      <c r="DZ82" s="934"/>
      <c r="EA82" s="212"/>
    </row>
    <row r="83" spans="1:131" ht="26.25" customHeight="1" x14ac:dyDescent="0.15">
      <c r="A83" s="221">
        <v>16</v>
      </c>
      <c r="B83" s="961"/>
      <c r="C83" s="962"/>
      <c r="D83" s="962"/>
      <c r="E83" s="962"/>
      <c r="F83" s="962"/>
      <c r="G83" s="962"/>
      <c r="H83" s="962"/>
      <c r="I83" s="962"/>
      <c r="J83" s="962"/>
      <c r="K83" s="962"/>
      <c r="L83" s="962"/>
      <c r="M83" s="962"/>
      <c r="N83" s="962"/>
      <c r="O83" s="962"/>
      <c r="P83" s="963"/>
      <c r="Q83" s="964"/>
      <c r="R83" s="958"/>
      <c r="S83" s="958"/>
      <c r="T83" s="958"/>
      <c r="U83" s="958"/>
      <c r="V83" s="958"/>
      <c r="W83" s="958"/>
      <c r="X83" s="958"/>
      <c r="Y83" s="958"/>
      <c r="Z83" s="958"/>
      <c r="AA83" s="958"/>
      <c r="AB83" s="958"/>
      <c r="AC83" s="958"/>
      <c r="AD83" s="958"/>
      <c r="AE83" s="958"/>
      <c r="AF83" s="958"/>
      <c r="AG83" s="958"/>
      <c r="AH83" s="958"/>
      <c r="AI83" s="958"/>
      <c r="AJ83" s="958"/>
      <c r="AK83" s="958"/>
      <c r="AL83" s="958"/>
      <c r="AM83" s="958"/>
      <c r="AN83" s="958"/>
      <c r="AO83" s="958"/>
      <c r="AP83" s="958"/>
      <c r="AQ83" s="958"/>
      <c r="AR83" s="958"/>
      <c r="AS83" s="958"/>
      <c r="AT83" s="958"/>
      <c r="AU83" s="958"/>
      <c r="AV83" s="958"/>
      <c r="AW83" s="958"/>
      <c r="AX83" s="958"/>
      <c r="AY83" s="958"/>
      <c r="AZ83" s="959"/>
      <c r="BA83" s="959"/>
      <c r="BB83" s="959"/>
      <c r="BC83" s="959"/>
      <c r="BD83" s="960"/>
      <c r="BE83" s="224"/>
      <c r="BF83" s="224"/>
      <c r="BG83" s="224"/>
      <c r="BH83" s="224"/>
      <c r="BI83" s="224"/>
      <c r="BJ83" s="224"/>
      <c r="BK83" s="224"/>
      <c r="BL83" s="224"/>
      <c r="BM83" s="224"/>
      <c r="BN83" s="224"/>
      <c r="BO83" s="224"/>
      <c r="BP83" s="224"/>
      <c r="BQ83" s="221">
        <v>77</v>
      </c>
      <c r="BR83" s="226"/>
      <c r="BS83" s="932"/>
      <c r="BT83" s="933"/>
      <c r="BU83" s="933"/>
      <c r="BV83" s="933"/>
      <c r="BW83" s="933"/>
      <c r="BX83" s="933"/>
      <c r="BY83" s="933"/>
      <c r="BZ83" s="933"/>
      <c r="CA83" s="933"/>
      <c r="CB83" s="933"/>
      <c r="CC83" s="933"/>
      <c r="CD83" s="933"/>
      <c r="CE83" s="933"/>
      <c r="CF83" s="933"/>
      <c r="CG83" s="942"/>
      <c r="CH83" s="943"/>
      <c r="CI83" s="944"/>
      <c r="CJ83" s="944"/>
      <c r="CK83" s="944"/>
      <c r="CL83" s="945"/>
      <c r="CM83" s="943"/>
      <c r="CN83" s="944"/>
      <c r="CO83" s="944"/>
      <c r="CP83" s="944"/>
      <c r="CQ83" s="945"/>
      <c r="CR83" s="943"/>
      <c r="CS83" s="944"/>
      <c r="CT83" s="944"/>
      <c r="CU83" s="944"/>
      <c r="CV83" s="945"/>
      <c r="CW83" s="943"/>
      <c r="CX83" s="944"/>
      <c r="CY83" s="944"/>
      <c r="CZ83" s="944"/>
      <c r="DA83" s="945"/>
      <c r="DB83" s="943"/>
      <c r="DC83" s="944"/>
      <c r="DD83" s="944"/>
      <c r="DE83" s="944"/>
      <c r="DF83" s="945"/>
      <c r="DG83" s="943"/>
      <c r="DH83" s="944"/>
      <c r="DI83" s="944"/>
      <c r="DJ83" s="944"/>
      <c r="DK83" s="945"/>
      <c r="DL83" s="943"/>
      <c r="DM83" s="944"/>
      <c r="DN83" s="944"/>
      <c r="DO83" s="944"/>
      <c r="DP83" s="945"/>
      <c r="DQ83" s="943"/>
      <c r="DR83" s="944"/>
      <c r="DS83" s="944"/>
      <c r="DT83" s="944"/>
      <c r="DU83" s="945"/>
      <c r="DV83" s="932"/>
      <c r="DW83" s="933"/>
      <c r="DX83" s="933"/>
      <c r="DY83" s="933"/>
      <c r="DZ83" s="934"/>
      <c r="EA83" s="212"/>
    </row>
    <row r="84" spans="1:131" ht="26.25" customHeight="1" x14ac:dyDescent="0.15">
      <c r="A84" s="221">
        <v>17</v>
      </c>
      <c r="B84" s="961"/>
      <c r="C84" s="962"/>
      <c r="D84" s="962"/>
      <c r="E84" s="962"/>
      <c r="F84" s="962"/>
      <c r="G84" s="962"/>
      <c r="H84" s="962"/>
      <c r="I84" s="962"/>
      <c r="J84" s="962"/>
      <c r="K84" s="962"/>
      <c r="L84" s="962"/>
      <c r="M84" s="962"/>
      <c r="N84" s="962"/>
      <c r="O84" s="962"/>
      <c r="P84" s="963"/>
      <c r="Q84" s="964"/>
      <c r="R84" s="958"/>
      <c r="S84" s="958"/>
      <c r="T84" s="958"/>
      <c r="U84" s="958"/>
      <c r="V84" s="958"/>
      <c r="W84" s="958"/>
      <c r="X84" s="958"/>
      <c r="Y84" s="958"/>
      <c r="Z84" s="958"/>
      <c r="AA84" s="958"/>
      <c r="AB84" s="958"/>
      <c r="AC84" s="958"/>
      <c r="AD84" s="958"/>
      <c r="AE84" s="958"/>
      <c r="AF84" s="958"/>
      <c r="AG84" s="958"/>
      <c r="AH84" s="958"/>
      <c r="AI84" s="958"/>
      <c r="AJ84" s="958"/>
      <c r="AK84" s="958"/>
      <c r="AL84" s="958"/>
      <c r="AM84" s="958"/>
      <c r="AN84" s="958"/>
      <c r="AO84" s="958"/>
      <c r="AP84" s="958"/>
      <c r="AQ84" s="958"/>
      <c r="AR84" s="958"/>
      <c r="AS84" s="958"/>
      <c r="AT84" s="958"/>
      <c r="AU84" s="958"/>
      <c r="AV84" s="958"/>
      <c r="AW84" s="958"/>
      <c r="AX84" s="958"/>
      <c r="AY84" s="958"/>
      <c r="AZ84" s="959"/>
      <c r="BA84" s="959"/>
      <c r="BB84" s="959"/>
      <c r="BC84" s="959"/>
      <c r="BD84" s="960"/>
      <c r="BE84" s="224"/>
      <c r="BF84" s="224"/>
      <c r="BG84" s="224"/>
      <c r="BH84" s="224"/>
      <c r="BI84" s="224"/>
      <c r="BJ84" s="224"/>
      <c r="BK84" s="224"/>
      <c r="BL84" s="224"/>
      <c r="BM84" s="224"/>
      <c r="BN84" s="224"/>
      <c r="BO84" s="224"/>
      <c r="BP84" s="224"/>
      <c r="BQ84" s="221">
        <v>78</v>
      </c>
      <c r="BR84" s="226"/>
      <c r="BS84" s="932"/>
      <c r="BT84" s="933"/>
      <c r="BU84" s="933"/>
      <c r="BV84" s="933"/>
      <c r="BW84" s="933"/>
      <c r="BX84" s="933"/>
      <c r="BY84" s="933"/>
      <c r="BZ84" s="933"/>
      <c r="CA84" s="933"/>
      <c r="CB84" s="933"/>
      <c r="CC84" s="933"/>
      <c r="CD84" s="933"/>
      <c r="CE84" s="933"/>
      <c r="CF84" s="933"/>
      <c r="CG84" s="942"/>
      <c r="CH84" s="943"/>
      <c r="CI84" s="944"/>
      <c r="CJ84" s="944"/>
      <c r="CK84" s="944"/>
      <c r="CL84" s="945"/>
      <c r="CM84" s="943"/>
      <c r="CN84" s="944"/>
      <c r="CO84" s="944"/>
      <c r="CP84" s="944"/>
      <c r="CQ84" s="945"/>
      <c r="CR84" s="943"/>
      <c r="CS84" s="944"/>
      <c r="CT84" s="944"/>
      <c r="CU84" s="944"/>
      <c r="CV84" s="945"/>
      <c r="CW84" s="943"/>
      <c r="CX84" s="944"/>
      <c r="CY84" s="944"/>
      <c r="CZ84" s="944"/>
      <c r="DA84" s="945"/>
      <c r="DB84" s="943"/>
      <c r="DC84" s="944"/>
      <c r="DD84" s="944"/>
      <c r="DE84" s="944"/>
      <c r="DF84" s="945"/>
      <c r="DG84" s="943"/>
      <c r="DH84" s="944"/>
      <c r="DI84" s="944"/>
      <c r="DJ84" s="944"/>
      <c r="DK84" s="945"/>
      <c r="DL84" s="943"/>
      <c r="DM84" s="944"/>
      <c r="DN84" s="944"/>
      <c r="DO84" s="944"/>
      <c r="DP84" s="945"/>
      <c r="DQ84" s="943"/>
      <c r="DR84" s="944"/>
      <c r="DS84" s="944"/>
      <c r="DT84" s="944"/>
      <c r="DU84" s="945"/>
      <c r="DV84" s="932"/>
      <c r="DW84" s="933"/>
      <c r="DX84" s="933"/>
      <c r="DY84" s="933"/>
      <c r="DZ84" s="934"/>
      <c r="EA84" s="212"/>
    </row>
    <row r="85" spans="1:131" ht="26.25" customHeight="1" x14ac:dyDescent="0.15">
      <c r="A85" s="221">
        <v>18</v>
      </c>
      <c r="B85" s="961"/>
      <c r="C85" s="962"/>
      <c r="D85" s="962"/>
      <c r="E85" s="962"/>
      <c r="F85" s="962"/>
      <c r="G85" s="962"/>
      <c r="H85" s="962"/>
      <c r="I85" s="962"/>
      <c r="J85" s="962"/>
      <c r="K85" s="962"/>
      <c r="L85" s="962"/>
      <c r="M85" s="962"/>
      <c r="N85" s="962"/>
      <c r="O85" s="962"/>
      <c r="P85" s="963"/>
      <c r="Q85" s="964"/>
      <c r="R85" s="958"/>
      <c r="S85" s="958"/>
      <c r="T85" s="958"/>
      <c r="U85" s="958"/>
      <c r="V85" s="958"/>
      <c r="W85" s="958"/>
      <c r="X85" s="958"/>
      <c r="Y85" s="958"/>
      <c r="Z85" s="958"/>
      <c r="AA85" s="958"/>
      <c r="AB85" s="958"/>
      <c r="AC85" s="958"/>
      <c r="AD85" s="958"/>
      <c r="AE85" s="958"/>
      <c r="AF85" s="958"/>
      <c r="AG85" s="958"/>
      <c r="AH85" s="958"/>
      <c r="AI85" s="958"/>
      <c r="AJ85" s="958"/>
      <c r="AK85" s="958"/>
      <c r="AL85" s="958"/>
      <c r="AM85" s="958"/>
      <c r="AN85" s="958"/>
      <c r="AO85" s="958"/>
      <c r="AP85" s="958"/>
      <c r="AQ85" s="958"/>
      <c r="AR85" s="958"/>
      <c r="AS85" s="958"/>
      <c r="AT85" s="958"/>
      <c r="AU85" s="958"/>
      <c r="AV85" s="958"/>
      <c r="AW85" s="958"/>
      <c r="AX85" s="958"/>
      <c r="AY85" s="958"/>
      <c r="AZ85" s="959"/>
      <c r="BA85" s="959"/>
      <c r="BB85" s="959"/>
      <c r="BC85" s="959"/>
      <c r="BD85" s="960"/>
      <c r="BE85" s="224"/>
      <c r="BF85" s="224"/>
      <c r="BG85" s="224"/>
      <c r="BH85" s="224"/>
      <c r="BI85" s="224"/>
      <c r="BJ85" s="224"/>
      <c r="BK85" s="224"/>
      <c r="BL85" s="224"/>
      <c r="BM85" s="224"/>
      <c r="BN85" s="224"/>
      <c r="BO85" s="224"/>
      <c r="BP85" s="224"/>
      <c r="BQ85" s="221">
        <v>79</v>
      </c>
      <c r="BR85" s="226"/>
      <c r="BS85" s="932"/>
      <c r="BT85" s="933"/>
      <c r="BU85" s="933"/>
      <c r="BV85" s="933"/>
      <c r="BW85" s="933"/>
      <c r="BX85" s="933"/>
      <c r="BY85" s="933"/>
      <c r="BZ85" s="933"/>
      <c r="CA85" s="933"/>
      <c r="CB85" s="933"/>
      <c r="CC85" s="933"/>
      <c r="CD85" s="933"/>
      <c r="CE85" s="933"/>
      <c r="CF85" s="933"/>
      <c r="CG85" s="942"/>
      <c r="CH85" s="943"/>
      <c r="CI85" s="944"/>
      <c r="CJ85" s="944"/>
      <c r="CK85" s="944"/>
      <c r="CL85" s="945"/>
      <c r="CM85" s="943"/>
      <c r="CN85" s="944"/>
      <c r="CO85" s="944"/>
      <c r="CP85" s="944"/>
      <c r="CQ85" s="945"/>
      <c r="CR85" s="943"/>
      <c r="CS85" s="944"/>
      <c r="CT85" s="944"/>
      <c r="CU85" s="944"/>
      <c r="CV85" s="945"/>
      <c r="CW85" s="943"/>
      <c r="CX85" s="944"/>
      <c r="CY85" s="944"/>
      <c r="CZ85" s="944"/>
      <c r="DA85" s="945"/>
      <c r="DB85" s="943"/>
      <c r="DC85" s="944"/>
      <c r="DD85" s="944"/>
      <c r="DE85" s="944"/>
      <c r="DF85" s="945"/>
      <c r="DG85" s="943"/>
      <c r="DH85" s="944"/>
      <c r="DI85" s="944"/>
      <c r="DJ85" s="944"/>
      <c r="DK85" s="945"/>
      <c r="DL85" s="943"/>
      <c r="DM85" s="944"/>
      <c r="DN85" s="944"/>
      <c r="DO85" s="944"/>
      <c r="DP85" s="945"/>
      <c r="DQ85" s="943"/>
      <c r="DR85" s="944"/>
      <c r="DS85" s="944"/>
      <c r="DT85" s="944"/>
      <c r="DU85" s="945"/>
      <c r="DV85" s="932"/>
      <c r="DW85" s="933"/>
      <c r="DX85" s="933"/>
      <c r="DY85" s="933"/>
      <c r="DZ85" s="934"/>
      <c r="EA85" s="212"/>
    </row>
    <row r="86" spans="1:131" ht="26.25" customHeight="1" x14ac:dyDescent="0.15">
      <c r="A86" s="221">
        <v>19</v>
      </c>
      <c r="B86" s="961"/>
      <c r="C86" s="962"/>
      <c r="D86" s="962"/>
      <c r="E86" s="962"/>
      <c r="F86" s="962"/>
      <c r="G86" s="962"/>
      <c r="H86" s="962"/>
      <c r="I86" s="962"/>
      <c r="J86" s="962"/>
      <c r="K86" s="962"/>
      <c r="L86" s="962"/>
      <c r="M86" s="962"/>
      <c r="N86" s="962"/>
      <c r="O86" s="962"/>
      <c r="P86" s="963"/>
      <c r="Q86" s="964"/>
      <c r="R86" s="958"/>
      <c r="S86" s="958"/>
      <c r="T86" s="958"/>
      <c r="U86" s="958"/>
      <c r="V86" s="958"/>
      <c r="W86" s="958"/>
      <c r="X86" s="958"/>
      <c r="Y86" s="958"/>
      <c r="Z86" s="958"/>
      <c r="AA86" s="958"/>
      <c r="AB86" s="958"/>
      <c r="AC86" s="958"/>
      <c r="AD86" s="958"/>
      <c r="AE86" s="958"/>
      <c r="AF86" s="958"/>
      <c r="AG86" s="958"/>
      <c r="AH86" s="958"/>
      <c r="AI86" s="958"/>
      <c r="AJ86" s="958"/>
      <c r="AK86" s="958"/>
      <c r="AL86" s="958"/>
      <c r="AM86" s="958"/>
      <c r="AN86" s="958"/>
      <c r="AO86" s="958"/>
      <c r="AP86" s="958"/>
      <c r="AQ86" s="958"/>
      <c r="AR86" s="958"/>
      <c r="AS86" s="958"/>
      <c r="AT86" s="958"/>
      <c r="AU86" s="958"/>
      <c r="AV86" s="958"/>
      <c r="AW86" s="958"/>
      <c r="AX86" s="958"/>
      <c r="AY86" s="958"/>
      <c r="AZ86" s="959"/>
      <c r="BA86" s="959"/>
      <c r="BB86" s="959"/>
      <c r="BC86" s="959"/>
      <c r="BD86" s="960"/>
      <c r="BE86" s="224"/>
      <c r="BF86" s="224"/>
      <c r="BG86" s="224"/>
      <c r="BH86" s="224"/>
      <c r="BI86" s="224"/>
      <c r="BJ86" s="224"/>
      <c r="BK86" s="224"/>
      <c r="BL86" s="224"/>
      <c r="BM86" s="224"/>
      <c r="BN86" s="224"/>
      <c r="BO86" s="224"/>
      <c r="BP86" s="224"/>
      <c r="BQ86" s="221">
        <v>80</v>
      </c>
      <c r="BR86" s="226"/>
      <c r="BS86" s="932"/>
      <c r="BT86" s="933"/>
      <c r="BU86" s="933"/>
      <c r="BV86" s="933"/>
      <c r="BW86" s="933"/>
      <c r="BX86" s="933"/>
      <c r="BY86" s="933"/>
      <c r="BZ86" s="933"/>
      <c r="CA86" s="933"/>
      <c r="CB86" s="933"/>
      <c r="CC86" s="933"/>
      <c r="CD86" s="933"/>
      <c r="CE86" s="933"/>
      <c r="CF86" s="933"/>
      <c r="CG86" s="942"/>
      <c r="CH86" s="943"/>
      <c r="CI86" s="944"/>
      <c r="CJ86" s="944"/>
      <c r="CK86" s="944"/>
      <c r="CL86" s="945"/>
      <c r="CM86" s="943"/>
      <c r="CN86" s="944"/>
      <c r="CO86" s="944"/>
      <c r="CP86" s="944"/>
      <c r="CQ86" s="945"/>
      <c r="CR86" s="943"/>
      <c r="CS86" s="944"/>
      <c r="CT86" s="944"/>
      <c r="CU86" s="944"/>
      <c r="CV86" s="945"/>
      <c r="CW86" s="943"/>
      <c r="CX86" s="944"/>
      <c r="CY86" s="944"/>
      <c r="CZ86" s="944"/>
      <c r="DA86" s="945"/>
      <c r="DB86" s="943"/>
      <c r="DC86" s="944"/>
      <c r="DD86" s="944"/>
      <c r="DE86" s="944"/>
      <c r="DF86" s="945"/>
      <c r="DG86" s="943"/>
      <c r="DH86" s="944"/>
      <c r="DI86" s="944"/>
      <c r="DJ86" s="944"/>
      <c r="DK86" s="945"/>
      <c r="DL86" s="943"/>
      <c r="DM86" s="944"/>
      <c r="DN86" s="944"/>
      <c r="DO86" s="944"/>
      <c r="DP86" s="945"/>
      <c r="DQ86" s="943"/>
      <c r="DR86" s="944"/>
      <c r="DS86" s="944"/>
      <c r="DT86" s="944"/>
      <c r="DU86" s="945"/>
      <c r="DV86" s="932"/>
      <c r="DW86" s="933"/>
      <c r="DX86" s="933"/>
      <c r="DY86" s="933"/>
      <c r="DZ86" s="934"/>
      <c r="EA86" s="212"/>
    </row>
    <row r="87" spans="1:131" ht="26.25" customHeight="1" x14ac:dyDescent="0.15">
      <c r="A87" s="227">
        <v>20</v>
      </c>
      <c r="B87" s="951"/>
      <c r="C87" s="952"/>
      <c r="D87" s="952"/>
      <c r="E87" s="952"/>
      <c r="F87" s="952"/>
      <c r="G87" s="952"/>
      <c r="H87" s="952"/>
      <c r="I87" s="952"/>
      <c r="J87" s="952"/>
      <c r="K87" s="952"/>
      <c r="L87" s="952"/>
      <c r="M87" s="952"/>
      <c r="N87" s="952"/>
      <c r="O87" s="952"/>
      <c r="P87" s="953"/>
      <c r="Q87" s="954"/>
      <c r="R87" s="955"/>
      <c r="S87" s="955"/>
      <c r="T87" s="955"/>
      <c r="U87" s="955"/>
      <c r="V87" s="955"/>
      <c r="W87" s="955"/>
      <c r="X87" s="955"/>
      <c r="Y87" s="955"/>
      <c r="Z87" s="955"/>
      <c r="AA87" s="955"/>
      <c r="AB87" s="955"/>
      <c r="AC87" s="955"/>
      <c r="AD87" s="955"/>
      <c r="AE87" s="955"/>
      <c r="AF87" s="955"/>
      <c r="AG87" s="955"/>
      <c r="AH87" s="955"/>
      <c r="AI87" s="955"/>
      <c r="AJ87" s="955"/>
      <c r="AK87" s="955"/>
      <c r="AL87" s="955"/>
      <c r="AM87" s="955"/>
      <c r="AN87" s="955"/>
      <c r="AO87" s="955"/>
      <c r="AP87" s="955"/>
      <c r="AQ87" s="955"/>
      <c r="AR87" s="955"/>
      <c r="AS87" s="955"/>
      <c r="AT87" s="955"/>
      <c r="AU87" s="955"/>
      <c r="AV87" s="955"/>
      <c r="AW87" s="955"/>
      <c r="AX87" s="955"/>
      <c r="AY87" s="955"/>
      <c r="AZ87" s="956"/>
      <c r="BA87" s="956"/>
      <c r="BB87" s="956"/>
      <c r="BC87" s="956"/>
      <c r="BD87" s="957"/>
      <c r="BE87" s="224"/>
      <c r="BF87" s="224"/>
      <c r="BG87" s="224"/>
      <c r="BH87" s="224"/>
      <c r="BI87" s="224"/>
      <c r="BJ87" s="224"/>
      <c r="BK87" s="224"/>
      <c r="BL87" s="224"/>
      <c r="BM87" s="224"/>
      <c r="BN87" s="224"/>
      <c r="BO87" s="224"/>
      <c r="BP87" s="224"/>
      <c r="BQ87" s="221">
        <v>81</v>
      </c>
      <c r="BR87" s="226"/>
      <c r="BS87" s="932"/>
      <c r="BT87" s="933"/>
      <c r="BU87" s="933"/>
      <c r="BV87" s="933"/>
      <c r="BW87" s="933"/>
      <c r="BX87" s="933"/>
      <c r="BY87" s="933"/>
      <c r="BZ87" s="933"/>
      <c r="CA87" s="933"/>
      <c r="CB87" s="933"/>
      <c r="CC87" s="933"/>
      <c r="CD87" s="933"/>
      <c r="CE87" s="933"/>
      <c r="CF87" s="933"/>
      <c r="CG87" s="942"/>
      <c r="CH87" s="943"/>
      <c r="CI87" s="944"/>
      <c r="CJ87" s="944"/>
      <c r="CK87" s="944"/>
      <c r="CL87" s="945"/>
      <c r="CM87" s="943"/>
      <c r="CN87" s="944"/>
      <c r="CO87" s="944"/>
      <c r="CP87" s="944"/>
      <c r="CQ87" s="945"/>
      <c r="CR87" s="943"/>
      <c r="CS87" s="944"/>
      <c r="CT87" s="944"/>
      <c r="CU87" s="944"/>
      <c r="CV87" s="945"/>
      <c r="CW87" s="943"/>
      <c r="CX87" s="944"/>
      <c r="CY87" s="944"/>
      <c r="CZ87" s="944"/>
      <c r="DA87" s="945"/>
      <c r="DB87" s="943"/>
      <c r="DC87" s="944"/>
      <c r="DD87" s="944"/>
      <c r="DE87" s="944"/>
      <c r="DF87" s="945"/>
      <c r="DG87" s="943"/>
      <c r="DH87" s="944"/>
      <c r="DI87" s="944"/>
      <c r="DJ87" s="944"/>
      <c r="DK87" s="945"/>
      <c r="DL87" s="943"/>
      <c r="DM87" s="944"/>
      <c r="DN87" s="944"/>
      <c r="DO87" s="944"/>
      <c r="DP87" s="945"/>
      <c r="DQ87" s="943"/>
      <c r="DR87" s="944"/>
      <c r="DS87" s="944"/>
      <c r="DT87" s="944"/>
      <c r="DU87" s="945"/>
      <c r="DV87" s="932"/>
      <c r="DW87" s="933"/>
      <c r="DX87" s="933"/>
      <c r="DY87" s="933"/>
      <c r="DZ87" s="934"/>
      <c r="EA87" s="212"/>
    </row>
    <row r="88" spans="1:131" ht="26.25" customHeight="1" thickBot="1" x14ac:dyDescent="0.2">
      <c r="A88" s="223" t="s">
        <v>377</v>
      </c>
      <c r="B88" s="924" t="s">
        <v>405</v>
      </c>
      <c r="C88" s="925"/>
      <c r="D88" s="925"/>
      <c r="E88" s="925"/>
      <c r="F88" s="925"/>
      <c r="G88" s="925"/>
      <c r="H88" s="925"/>
      <c r="I88" s="925"/>
      <c r="J88" s="925"/>
      <c r="K88" s="925"/>
      <c r="L88" s="925"/>
      <c r="M88" s="925"/>
      <c r="N88" s="925"/>
      <c r="O88" s="925"/>
      <c r="P88" s="935"/>
      <c r="Q88" s="949"/>
      <c r="R88" s="950"/>
      <c r="S88" s="950"/>
      <c r="T88" s="950"/>
      <c r="U88" s="950"/>
      <c r="V88" s="950"/>
      <c r="W88" s="950"/>
      <c r="X88" s="950"/>
      <c r="Y88" s="950"/>
      <c r="Z88" s="950"/>
      <c r="AA88" s="950"/>
      <c r="AB88" s="950"/>
      <c r="AC88" s="950"/>
      <c r="AD88" s="950"/>
      <c r="AE88" s="950"/>
      <c r="AF88" s="946">
        <v>8</v>
      </c>
      <c r="AG88" s="946"/>
      <c r="AH88" s="946"/>
      <c r="AI88" s="946"/>
      <c r="AJ88" s="946"/>
      <c r="AK88" s="950"/>
      <c r="AL88" s="950"/>
      <c r="AM88" s="950"/>
      <c r="AN88" s="950"/>
      <c r="AO88" s="950"/>
      <c r="AP88" s="946">
        <v>471</v>
      </c>
      <c r="AQ88" s="946"/>
      <c r="AR88" s="946"/>
      <c r="AS88" s="946"/>
      <c r="AT88" s="946"/>
      <c r="AU88" s="946">
        <v>223</v>
      </c>
      <c r="AV88" s="946"/>
      <c r="AW88" s="946"/>
      <c r="AX88" s="946"/>
      <c r="AY88" s="946"/>
      <c r="AZ88" s="947"/>
      <c r="BA88" s="947"/>
      <c r="BB88" s="947"/>
      <c r="BC88" s="947"/>
      <c r="BD88" s="948"/>
      <c r="BE88" s="224"/>
      <c r="BF88" s="224"/>
      <c r="BG88" s="224"/>
      <c r="BH88" s="224"/>
      <c r="BI88" s="224"/>
      <c r="BJ88" s="224"/>
      <c r="BK88" s="224"/>
      <c r="BL88" s="224"/>
      <c r="BM88" s="224"/>
      <c r="BN88" s="224"/>
      <c r="BO88" s="224"/>
      <c r="BP88" s="224"/>
      <c r="BQ88" s="221">
        <v>82</v>
      </c>
      <c r="BR88" s="226"/>
      <c r="BS88" s="932"/>
      <c r="BT88" s="933"/>
      <c r="BU88" s="933"/>
      <c r="BV88" s="933"/>
      <c r="BW88" s="933"/>
      <c r="BX88" s="933"/>
      <c r="BY88" s="933"/>
      <c r="BZ88" s="933"/>
      <c r="CA88" s="933"/>
      <c r="CB88" s="933"/>
      <c r="CC88" s="933"/>
      <c r="CD88" s="933"/>
      <c r="CE88" s="933"/>
      <c r="CF88" s="933"/>
      <c r="CG88" s="942"/>
      <c r="CH88" s="943"/>
      <c r="CI88" s="944"/>
      <c r="CJ88" s="944"/>
      <c r="CK88" s="944"/>
      <c r="CL88" s="945"/>
      <c r="CM88" s="943"/>
      <c r="CN88" s="944"/>
      <c r="CO88" s="944"/>
      <c r="CP88" s="944"/>
      <c r="CQ88" s="945"/>
      <c r="CR88" s="943"/>
      <c r="CS88" s="944"/>
      <c r="CT88" s="944"/>
      <c r="CU88" s="944"/>
      <c r="CV88" s="945"/>
      <c r="CW88" s="943"/>
      <c r="CX88" s="944"/>
      <c r="CY88" s="944"/>
      <c r="CZ88" s="944"/>
      <c r="DA88" s="945"/>
      <c r="DB88" s="943"/>
      <c r="DC88" s="944"/>
      <c r="DD88" s="944"/>
      <c r="DE88" s="944"/>
      <c r="DF88" s="945"/>
      <c r="DG88" s="943"/>
      <c r="DH88" s="944"/>
      <c r="DI88" s="944"/>
      <c r="DJ88" s="944"/>
      <c r="DK88" s="945"/>
      <c r="DL88" s="943"/>
      <c r="DM88" s="944"/>
      <c r="DN88" s="944"/>
      <c r="DO88" s="944"/>
      <c r="DP88" s="945"/>
      <c r="DQ88" s="943"/>
      <c r="DR88" s="944"/>
      <c r="DS88" s="944"/>
      <c r="DT88" s="944"/>
      <c r="DU88" s="945"/>
      <c r="DV88" s="932"/>
      <c r="DW88" s="933"/>
      <c r="DX88" s="933"/>
      <c r="DY88" s="933"/>
      <c r="DZ88" s="934"/>
      <c r="EA88" s="212"/>
    </row>
    <row r="89" spans="1:131" ht="26.25" hidden="1" customHeight="1" x14ac:dyDescent="0.15">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32"/>
      <c r="BT89" s="933"/>
      <c r="BU89" s="933"/>
      <c r="BV89" s="933"/>
      <c r="BW89" s="933"/>
      <c r="BX89" s="933"/>
      <c r="BY89" s="933"/>
      <c r="BZ89" s="933"/>
      <c r="CA89" s="933"/>
      <c r="CB89" s="933"/>
      <c r="CC89" s="933"/>
      <c r="CD89" s="933"/>
      <c r="CE89" s="933"/>
      <c r="CF89" s="933"/>
      <c r="CG89" s="942"/>
      <c r="CH89" s="943"/>
      <c r="CI89" s="944"/>
      <c r="CJ89" s="944"/>
      <c r="CK89" s="944"/>
      <c r="CL89" s="945"/>
      <c r="CM89" s="943"/>
      <c r="CN89" s="944"/>
      <c r="CO89" s="944"/>
      <c r="CP89" s="944"/>
      <c r="CQ89" s="945"/>
      <c r="CR89" s="943"/>
      <c r="CS89" s="944"/>
      <c r="CT89" s="944"/>
      <c r="CU89" s="944"/>
      <c r="CV89" s="945"/>
      <c r="CW89" s="943"/>
      <c r="CX89" s="944"/>
      <c r="CY89" s="944"/>
      <c r="CZ89" s="944"/>
      <c r="DA89" s="945"/>
      <c r="DB89" s="943"/>
      <c r="DC89" s="944"/>
      <c r="DD89" s="944"/>
      <c r="DE89" s="944"/>
      <c r="DF89" s="945"/>
      <c r="DG89" s="943"/>
      <c r="DH89" s="944"/>
      <c r="DI89" s="944"/>
      <c r="DJ89" s="944"/>
      <c r="DK89" s="945"/>
      <c r="DL89" s="943"/>
      <c r="DM89" s="944"/>
      <c r="DN89" s="944"/>
      <c r="DO89" s="944"/>
      <c r="DP89" s="945"/>
      <c r="DQ89" s="943"/>
      <c r="DR89" s="944"/>
      <c r="DS89" s="944"/>
      <c r="DT89" s="944"/>
      <c r="DU89" s="945"/>
      <c r="DV89" s="932"/>
      <c r="DW89" s="933"/>
      <c r="DX89" s="933"/>
      <c r="DY89" s="933"/>
      <c r="DZ89" s="934"/>
      <c r="EA89" s="212"/>
    </row>
    <row r="90" spans="1:131" ht="26.25" hidden="1" customHeight="1" x14ac:dyDescent="0.15">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32"/>
      <c r="BT90" s="933"/>
      <c r="BU90" s="933"/>
      <c r="BV90" s="933"/>
      <c r="BW90" s="933"/>
      <c r="BX90" s="933"/>
      <c r="BY90" s="933"/>
      <c r="BZ90" s="933"/>
      <c r="CA90" s="933"/>
      <c r="CB90" s="933"/>
      <c r="CC90" s="933"/>
      <c r="CD90" s="933"/>
      <c r="CE90" s="933"/>
      <c r="CF90" s="933"/>
      <c r="CG90" s="942"/>
      <c r="CH90" s="943"/>
      <c r="CI90" s="944"/>
      <c r="CJ90" s="944"/>
      <c r="CK90" s="944"/>
      <c r="CL90" s="945"/>
      <c r="CM90" s="943"/>
      <c r="CN90" s="944"/>
      <c r="CO90" s="944"/>
      <c r="CP90" s="944"/>
      <c r="CQ90" s="945"/>
      <c r="CR90" s="943"/>
      <c r="CS90" s="944"/>
      <c r="CT90" s="944"/>
      <c r="CU90" s="944"/>
      <c r="CV90" s="945"/>
      <c r="CW90" s="943"/>
      <c r="CX90" s="944"/>
      <c r="CY90" s="944"/>
      <c r="CZ90" s="944"/>
      <c r="DA90" s="945"/>
      <c r="DB90" s="943"/>
      <c r="DC90" s="944"/>
      <c r="DD90" s="944"/>
      <c r="DE90" s="944"/>
      <c r="DF90" s="945"/>
      <c r="DG90" s="943"/>
      <c r="DH90" s="944"/>
      <c r="DI90" s="944"/>
      <c r="DJ90" s="944"/>
      <c r="DK90" s="945"/>
      <c r="DL90" s="943"/>
      <c r="DM90" s="944"/>
      <c r="DN90" s="944"/>
      <c r="DO90" s="944"/>
      <c r="DP90" s="945"/>
      <c r="DQ90" s="943"/>
      <c r="DR90" s="944"/>
      <c r="DS90" s="944"/>
      <c r="DT90" s="944"/>
      <c r="DU90" s="945"/>
      <c r="DV90" s="932"/>
      <c r="DW90" s="933"/>
      <c r="DX90" s="933"/>
      <c r="DY90" s="933"/>
      <c r="DZ90" s="934"/>
      <c r="EA90" s="212"/>
    </row>
    <row r="91" spans="1:131" ht="26.25" hidden="1" customHeight="1" x14ac:dyDescent="0.15">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32"/>
      <c r="BT91" s="933"/>
      <c r="BU91" s="933"/>
      <c r="BV91" s="933"/>
      <c r="BW91" s="933"/>
      <c r="BX91" s="933"/>
      <c r="BY91" s="933"/>
      <c r="BZ91" s="933"/>
      <c r="CA91" s="933"/>
      <c r="CB91" s="933"/>
      <c r="CC91" s="933"/>
      <c r="CD91" s="933"/>
      <c r="CE91" s="933"/>
      <c r="CF91" s="933"/>
      <c r="CG91" s="942"/>
      <c r="CH91" s="943"/>
      <c r="CI91" s="944"/>
      <c r="CJ91" s="944"/>
      <c r="CK91" s="944"/>
      <c r="CL91" s="945"/>
      <c r="CM91" s="943"/>
      <c r="CN91" s="944"/>
      <c r="CO91" s="944"/>
      <c r="CP91" s="944"/>
      <c r="CQ91" s="945"/>
      <c r="CR91" s="943"/>
      <c r="CS91" s="944"/>
      <c r="CT91" s="944"/>
      <c r="CU91" s="944"/>
      <c r="CV91" s="945"/>
      <c r="CW91" s="943"/>
      <c r="CX91" s="944"/>
      <c r="CY91" s="944"/>
      <c r="CZ91" s="944"/>
      <c r="DA91" s="945"/>
      <c r="DB91" s="943"/>
      <c r="DC91" s="944"/>
      <c r="DD91" s="944"/>
      <c r="DE91" s="944"/>
      <c r="DF91" s="945"/>
      <c r="DG91" s="943"/>
      <c r="DH91" s="944"/>
      <c r="DI91" s="944"/>
      <c r="DJ91" s="944"/>
      <c r="DK91" s="945"/>
      <c r="DL91" s="943"/>
      <c r="DM91" s="944"/>
      <c r="DN91" s="944"/>
      <c r="DO91" s="944"/>
      <c r="DP91" s="945"/>
      <c r="DQ91" s="943"/>
      <c r="DR91" s="944"/>
      <c r="DS91" s="944"/>
      <c r="DT91" s="944"/>
      <c r="DU91" s="945"/>
      <c r="DV91" s="932"/>
      <c r="DW91" s="933"/>
      <c r="DX91" s="933"/>
      <c r="DY91" s="933"/>
      <c r="DZ91" s="934"/>
      <c r="EA91" s="212"/>
    </row>
    <row r="92" spans="1:131" ht="26.25" hidden="1" customHeight="1" x14ac:dyDescent="0.15">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32"/>
      <c r="BT92" s="933"/>
      <c r="BU92" s="933"/>
      <c r="BV92" s="933"/>
      <c r="BW92" s="933"/>
      <c r="BX92" s="933"/>
      <c r="BY92" s="933"/>
      <c r="BZ92" s="933"/>
      <c r="CA92" s="933"/>
      <c r="CB92" s="933"/>
      <c r="CC92" s="933"/>
      <c r="CD92" s="933"/>
      <c r="CE92" s="933"/>
      <c r="CF92" s="933"/>
      <c r="CG92" s="942"/>
      <c r="CH92" s="943"/>
      <c r="CI92" s="944"/>
      <c r="CJ92" s="944"/>
      <c r="CK92" s="944"/>
      <c r="CL92" s="945"/>
      <c r="CM92" s="943"/>
      <c r="CN92" s="944"/>
      <c r="CO92" s="944"/>
      <c r="CP92" s="944"/>
      <c r="CQ92" s="945"/>
      <c r="CR92" s="943"/>
      <c r="CS92" s="944"/>
      <c r="CT92" s="944"/>
      <c r="CU92" s="944"/>
      <c r="CV92" s="945"/>
      <c r="CW92" s="943"/>
      <c r="CX92" s="944"/>
      <c r="CY92" s="944"/>
      <c r="CZ92" s="944"/>
      <c r="DA92" s="945"/>
      <c r="DB92" s="943"/>
      <c r="DC92" s="944"/>
      <c r="DD92" s="944"/>
      <c r="DE92" s="944"/>
      <c r="DF92" s="945"/>
      <c r="DG92" s="943"/>
      <c r="DH92" s="944"/>
      <c r="DI92" s="944"/>
      <c r="DJ92" s="944"/>
      <c r="DK92" s="945"/>
      <c r="DL92" s="943"/>
      <c r="DM92" s="944"/>
      <c r="DN92" s="944"/>
      <c r="DO92" s="944"/>
      <c r="DP92" s="945"/>
      <c r="DQ92" s="943"/>
      <c r="DR92" s="944"/>
      <c r="DS92" s="944"/>
      <c r="DT92" s="944"/>
      <c r="DU92" s="945"/>
      <c r="DV92" s="932"/>
      <c r="DW92" s="933"/>
      <c r="DX92" s="933"/>
      <c r="DY92" s="933"/>
      <c r="DZ92" s="934"/>
      <c r="EA92" s="212"/>
    </row>
    <row r="93" spans="1:131" ht="26.25" hidden="1" customHeight="1" x14ac:dyDescent="0.15">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32"/>
      <c r="BT93" s="933"/>
      <c r="BU93" s="933"/>
      <c r="BV93" s="933"/>
      <c r="BW93" s="933"/>
      <c r="BX93" s="933"/>
      <c r="BY93" s="933"/>
      <c r="BZ93" s="933"/>
      <c r="CA93" s="933"/>
      <c r="CB93" s="933"/>
      <c r="CC93" s="933"/>
      <c r="CD93" s="933"/>
      <c r="CE93" s="933"/>
      <c r="CF93" s="933"/>
      <c r="CG93" s="942"/>
      <c r="CH93" s="943"/>
      <c r="CI93" s="944"/>
      <c r="CJ93" s="944"/>
      <c r="CK93" s="944"/>
      <c r="CL93" s="945"/>
      <c r="CM93" s="943"/>
      <c r="CN93" s="944"/>
      <c r="CO93" s="944"/>
      <c r="CP93" s="944"/>
      <c r="CQ93" s="945"/>
      <c r="CR93" s="943"/>
      <c r="CS93" s="944"/>
      <c r="CT93" s="944"/>
      <c r="CU93" s="944"/>
      <c r="CV93" s="945"/>
      <c r="CW93" s="943"/>
      <c r="CX93" s="944"/>
      <c r="CY93" s="944"/>
      <c r="CZ93" s="944"/>
      <c r="DA93" s="945"/>
      <c r="DB93" s="943"/>
      <c r="DC93" s="944"/>
      <c r="DD93" s="944"/>
      <c r="DE93" s="944"/>
      <c r="DF93" s="945"/>
      <c r="DG93" s="943"/>
      <c r="DH93" s="944"/>
      <c r="DI93" s="944"/>
      <c r="DJ93" s="944"/>
      <c r="DK93" s="945"/>
      <c r="DL93" s="943"/>
      <c r="DM93" s="944"/>
      <c r="DN93" s="944"/>
      <c r="DO93" s="944"/>
      <c r="DP93" s="945"/>
      <c r="DQ93" s="943"/>
      <c r="DR93" s="944"/>
      <c r="DS93" s="944"/>
      <c r="DT93" s="944"/>
      <c r="DU93" s="945"/>
      <c r="DV93" s="932"/>
      <c r="DW93" s="933"/>
      <c r="DX93" s="933"/>
      <c r="DY93" s="933"/>
      <c r="DZ93" s="934"/>
      <c r="EA93" s="212"/>
    </row>
    <row r="94" spans="1:131" ht="26.25" hidden="1" customHeight="1" x14ac:dyDescent="0.15">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32"/>
      <c r="BT94" s="933"/>
      <c r="BU94" s="933"/>
      <c r="BV94" s="933"/>
      <c r="BW94" s="933"/>
      <c r="BX94" s="933"/>
      <c r="BY94" s="933"/>
      <c r="BZ94" s="933"/>
      <c r="CA94" s="933"/>
      <c r="CB94" s="933"/>
      <c r="CC94" s="933"/>
      <c r="CD94" s="933"/>
      <c r="CE94" s="933"/>
      <c r="CF94" s="933"/>
      <c r="CG94" s="942"/>
      <c r="CH94" s="943"/>
      <c r="CI94" s="944"/>
      <c r="CJ94" s="944"/>
      <c r="CK94" s="944"/>
      <c r="CL94" s="945"/>
      <c r="CM94" s="943"/>
      <c r="CN94" s="944"/>
      <c r="CO94" s="944"/>
      <c r="CP94" s="944"/>
      <c r="CQ94" s="945"/>
      <c r="CR94" s="943"/>
      <c r="CS94" s="944"/>
      <c r="CT94" s="944"/>
      <c r="CU94" s="944"/>
      <c r="CV94" s="945"/>
      <c r="CW94" s="943"/>
      <c r="CX94" s="944"/>
      <c r="CY94" s="944"/>
      <c r="CZ94" s="944"/>
      <c r="DA94" s="945"/>
      <c r="DB94" s="943"/>
      <c r="DC94" s="944"/>
      <c r="DD94" s="944"/>
      <c r="DE94" s="944"/>
      <c r="DF94" s="945"/>
      <c r="DG94" s="943"/>
      <c r="DH94" s="944"/>
      <c r="DI94" s="944"/>
      <c r="DJ94" s="944"/>
      <c r="DK94" s="945"/>
      <c r="DL94" s="943"/>
      <c r="DM94" s="944"/>
      <c r="DN94" s="944"/>
      <c r="DO94" s="944"/>
      <c r="DP94" s="945"/>
      <c r="DQ94" s="943"/>
      <c r="DR94" s="944"/>
      <c r="DS94" s="944"/>
      <c r="DT94" s="944"/>
      <c r="DU94" s="945"/>
      <c r="DV94" s="932"/>
      <c r="DW94" s="933"/>
      <c r="DX94" s="933"/>
      <c r="DY94" s="933"/>
      <c r="DZ94" s="934"/>
      <c r="EA94" s="212"/>
    </row>
    <row r="95" spans="1:131" ht="26.25" hidden="1" customHeight="1" x14ac:dyDescent="0.15">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32"/>
      <c r="BT95" s="933"/>
      <c r="BU95" s="933"/>
      <c r="BV95" s="933"/>
      <c r="BW95" s="933"/>
      <c r="BX95" s="933"/>
      <c r="BY95" s="933"/>
      <c r="BZ95" s="933"/>
      <c r="CA95" s="933"/>
      <c r="CB95" s="933"/>
      <c r="CC95" s="933"/>
      <c r="CD95" s="933"/>
      <c r="CE95" s="933"/>
      <c r="CF95" s="933"/>
      <c r="CG95" s="942"/>
      <c r="CH95" s="943"/>
      <c r="CI95" s="944"/>
      <c r="CJ95" s="944"/>
      <c r="CK95" s="944"/>
      <c r="CL95" s="945"/>
      <c r="CM95" s="943"/>
      <c r="CN95" s="944"/>
      <c r="CO95" s="944"/>
      <c r="CP95" s="944"/>
      <c r="CQ95" s="945"/>
      <c r="CR95" s="943"/>
      <c r="CS95" s="944"/>
      <c r="CT95" s="944"/>
      <c r="CU95" s="944"/>
      <c r="CV95" s="945"/>
      <c r="CW95" s="943"/>
      <c r="CX95" s="944"/>
      <c r="CY95" s="944"/>
      <c r="CZ95" s="944"/>
      <c r="DA95" s="945"/>
      <c r="DB95" s="943"/>
      <c r="DC95" s="944"/>
      <c r="DD95" s="944"/>
      <c r="DE95" s="944"/>
      <c r="DF95" s="945"/>
      <c r="DG95" s="943"/>
      <c r="DH95" s="944"/>
      <c r="DI95" s="944"/>
      <c r="DJ95" s="944"/>
      <c r="DK95" s="945"/>
      <c r="DL95" s="943"/>
      <c r="DM95" s="944"/>
      <c r="DN95" s="944"/>
      <c r="DO95" s="944"/>
      <c r="DP95" s="945"/>
      <c r="DQ95" s="943"/>
      <c r="DR95" s="944"/>
      <c r="DS95" s="944"/>
      <c r="DT95" s="944"/>
      <c r="DU95" s="945"/>
      <c r="DV95" s="932"/>
      <c r="DW95" s="933"/>
      <c r="DX95" s="933"/>
      <c r="DY95" s="933"/>
      <c r="DZ95" s="934"/>
      <c r="EA95" s="212"/>
    </row>
    <row r="96" spans="1:131" ht="26.25" hidden="1" customHeight="1" x14ac:dyDescent="0.15">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32"/>
      <c r="BT96" s="933"/>
      <c r="BU96" s="933"/>
      <c r="BV96" s="933"/>
      <c r="BW96" s="933"/>
      <c r="BX96" s="933"/>
      <c r="BY96" s="933"/>
      <c r="BZ96" s="933"/>
      <c r="CA96" s="933"/>
      <c r="CB96" s="933"/>
      <c r="CC96" s="933"/>
      <c r="CD96" s="933"/>
      <c r="CE96" s="933"/>
      <c r="CF96" s="933"/>
      <c r="CG96" s="942"/>
      <c r="CH96" s="943"/>
      <c r="CI96" s="944"/>
      <c r="CJ96" s="944"/>
      <c r="CK96" s="944"/>
      <c r="CL96" s="945"/>
      <c r="CM96" s="943"/>
      <c r="CN96" s="944"/>
      <c r="CO96" s="944"/>
      <c r="CP96" s="944"/>
      <c r="CQ96" s="945"/>
      <c r="CR96" s="943"/>
      <c r="CS96" s="944"/>
      <c r="CT96" s="944"/>
      <c r="CU96" s="944"/>
      <c r="CV96" s="945"/>
      <c r="CW96" s="943"/>
      <c r="CX96" s="944"/>
      <c r="CY96" s="944"/>
      <c r="CZ96" s="944"/>
      <c r="DA96" s="945"/>
      <c r="DB96" s="943"/>
      <c r="DC96" s="944"/>
      <c r="DD96" s="944"/>
      <c r="DE96" s="944"/>
      <c r="DF96" s="945"/>
      <c r="DG96" s="943"/>
      <c r="DH96" s="944"/>
      <c r="DI96" s="944"/>
      <c r="DJ96" s="944"/>
      <c r="DK96" s="945"/>
      <c r="DL96" s="943"/>
      <c r="DM96" s="944"/>
      <c r="DN96" s="944"/>
      <c r="DO96" s="944"/>
      <c r="DP96" s="945"/>
      <c r="DQ96" s="943"/>
      <c r="DR96" s="944"/>
      <c r="DS96" s="944"/>
      <c r="DT96" s="944"/>
      <c r="DU96" s="945"/>
      <c r="DV96" s="932"/>
      <c r="DW96" s="933"/>
      <c r="DX96" s="933"/>
      <c r="DY96" s="933"/>
      <c r="DZ96" s="934"/>
      <c r="EA96" s="212"/>
    </row>
    <row r="97" spans="1:131" ht="26.25" hidden="1" customHeight="1" x14ac:dyDescent="0.15">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32"/>
      <c r="BT97" s="933"/>
      <c r="BU97" s="933"/>
      <c r="BV97" s="933"/>
      <c r="BW97" s="933"/>
      <c r="BX97" s="933"/>
      <c r="BY97" s="933"/>
      <c r="BZ97" s="933"/>
      <c r="CA97" s="933"/>
      <c r="CB97" s="933"/>
      <c r="CC97" s="933"/>
      <c r="CD97" s="933"/>
      <c r="CE97" s="933"/>
      <c r="CF97" s="933"/>
      <c r="CG97" s="942"/>
      <c r="CH97" s="943"/>
      <c r="CI97" s="944"/>
      <c r="CJ97" s="944"/>
      <c r="CK97" s="944"/>
      <c r="CL97" s="945"/>
      <c r="CM97" s="943"/>
      <c r="CN97" s="944"/>
      <c r="CO97" s="944"/>
      <c r="CP97" s="944"/>
      <c r="CQ97" s="945"/>
      <c r="CR97" s="943"/>
      <c r="CS97" s="944"/>
      <c r="CT97" s="944"/>
      <c r="CU97" s="944"/>
      <c r="CV97" s="945"/>
      <c r="CW97" s="943"/>
      <c r="CX97" s="944"/>
      <c r="CY97" s="944"/>
      <c r="CZ97" s="944"/>
      <c r="DA97" s="945"/>
      <c r="DB97" s="943"/>
      <c r="DC97" s="944"/>
      <c r="DD97" s="944"/>
      <c r="DE97" s="944"/>
      <c r="DF97" s="945"/>
      <c r="DG97" s="943"/>
      <c r="DH97" s="944"/>
      <c r="DI97" s="944"/>
      <c r="DJ97" s="944"/>
      <c r="DK97" s="945"/>
      <c r="DL97" s="943"/>
      <c r="DM97" s="944"/>
      <c r="DN97" s="944"/>
      <c r="DO97" s="944"/>
      <c r="DP97" s="945"/>
      <c r="DQ97" s="943"/>
      <c r="DR97" s="944"/>
      <c r="DS97" s="944"/>
      <c r="DT97" s="944"/>
      <c r="DU97" s="945"/>
      <c r="DV97" s="932"/>
      <c r="DW97" s="933"/>
      <c r="DX97" s="933"/>
      <c r="DY97" s="933"/>
      <c r="DZ97" s="934"/>
      <c r="EA97" s="212"/>
    </row>
    <row r="98" spans="1:131" ht="26.25" hidden="1" customHeight="1" x14ac:dyDescent="0.15">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32"/>
      <c r="BT98" s="933"/>
      <c r="BU98" s="933"/>
      <c r="BV98" s="933"/>
      <c r="BW98" s="933"/>
      <c r="BX98" s="933"/>
      <c r="BY98" s="933"/>
      <c r="BZ98" s="933"/>
      <c r="CA98" s="933"/>
      <c r="CB98" s="933"/>
      <c r="CC98" s="933"/>
      <c r="CD98" s="933"/>
      <c r="CE98" s="933"/>
      <c r="CF98" s="933"/>
      <c r="CG98" s="942"/>
      <c r="CH98" s="943"/>
      <c r="CI98" s="944"/>
      <c r="CJ98" s="944"/>
      <c r="CK98" s="944"/>
      <c r="CL98" s="945"/>
      <c r="CM98" s="943"/>
      <c r="CN98" s="944"/>
      <c r="CO98" s="944"/>
      <c r="CP98" s="944"/>
      <c r="CQ98" s="945"/>
      <c r="CR98" s="943"/>
      <c r="CS98" s="944"/>
      <c r="CT98" s="944"/>
      <c r="CU98" s="944"/>
      <c r="CV98" s="945"/>
      <c r="CW98" s="943"/>
      <c r="CX98" s="944"/>
      <c r="CY98" s="944"/>
      <c r="CZ98" s="944"/>
      <c r="DA98" s="945"/>
      <c r="DB98" s="943"/>
      <c r="DC98" s="944"/>
      <c r="DD98" s="944"/>
      <c r="DE98" s="944"/>
      <c r="DF98" s="945"/>
      <c r="DG98" s="943"/>
      <c r="DH98" s="944"/>
      <c r="DI98" s="944"/>
      <c r="DJ98" s="944"/>
      <c r="DK98" s="945"/>
      <c r="DL98" s="943"/>
      <c r="DM98" s="944"/>
      <c r="DN98" s="944"/>
      <c r="DO98" s="944"/>
      <c r="DP98" s="945"/>
      <c r="DQ98" s="943"/>
      <c r="DR98" s="944"/>
      <c r="DS98" s="944"/>
      <c r="DT98" s="944"/>
      <c r="DU98" s="945"/>
      <c r="DV98" s="932"/>
      <c r="DW98" s="933"/>
      <c r="DX98" s="933"/>
      <c r="DY98" s="933"/>
      <c r="DZ98" s="934"/>
      <c r="EA98" s="212"/>
    </row>
    <row r="99" spans="1:131" ht="26.25" hidden="1" customHeight="1" x14ac:dyDescent="0.15">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32"/>
      <c r="BT99" s="933"/>
      <c r="BU99" s="933"/>
      <c r="BV99" s="933"/>
      <c r="BW99" s="933"/>
      <c r="BX99" s="933"/>
      <c r="BY99" s="933"/>
      <c r="BZ99" s="933"/>
      <c r="CA99" s="933"/>
      <c r="CB99" s="933"/>
      <c r="CC99" s="933"/>
      <c r="CD99" s="933"/>
      <c r="CE99" s="933"/>
      <c r="CF99" s="933"/>
      <c r="CG99" s="942"/>
      <c r="CH99" s="943"/>
      <c r="CI99" s="944"/>
      <c r="CJ99" s="944"/>
      <c r="CK99" s="944"/>
      <c r="CL99" s="945"/>
      <c r="CM99" s="943"/>
      <c r="CN99" s="944"/>
      <c r="CO99" s="944"/>
      <c r="CP99" s="944"/>
      <c r="CQ99" s="945"/>
      <c r="CR99" s="943"/>
      <c r="CS99" s="944"/>
      <c r="CT99" s="944"/>
      <c r="CU99" s="944"/>
      <c r="CV99" s="945"/>
      <c r="CW99" s="943"/>
      <c r="CX99" s="944"/>
      <c r="CY99" s="944"/>
      <c r="CZ99" s="944"/>
      <c r="DA99" s="945"/>
      <c r="DB99" s="943"/>
      <c r="DC99" s="944"/>
      <c r="DD99" s="944"/>
      <c r="DE99" s="944"/>
      <c r="DF99" s="945"/>
      <c r="DG99" s="943"/>
      <c r="DH99" s="944"/>
      <c r="DI99" s="944"/>
      <c r="DJ99" s="944"/>
      <c r="DK99" s="945"/>
      <c r="DL99" s="943"/>
      <c r="DM99" s="944"/>
      <c r="DN99" s="944"/>
      <c r="DO99" s="944"/>
      <c r="DP99" s="945"/>
      <c r="DQ99" s="943"/>
      <c r="DR99" s="944"/>
      <c r="DS99" s="944"/>
      <c r="DT99" s="944"/>
      <c r="DU99" s="945"/>
      <c r="DV99" s="932"/>
      <c r="DW99" s="933"/>
      <c r="DX99" s="933"/>
      <c r="DY99" s="933"/>
      <c r="DZ99" s="934"/>
      <c r="EA99" s="212"/>
    </row>
    <row r="100" spans="1:131" ht="26.25" hidden="1" customHeight="1" x14ac:dyDescent="0.15">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32"/>
      <c r="BT100" s="933"/>
      <c r="BU100" s="933"/>
      <c r="BV100" s="933"/>
      <c r="BW100" s="933"/>
      <c r="BX100" s="933"/>
      <c r="BY100" s="933"/>
      <c r="BZ100" s="933"/>
      <c r="CA100" s="933"/>
      <c r="CB100" s="933"/>
      <c r="CC100" s="933"/>
      <c r="CD100" s="933"/>
      <c r="CE100" s="933"/>
      <c r="CF100" s="933"/>
      <c r="CG100" s="942"/>
      <c r="CH100" s="943"/>
      <c r="CI100" s="944"/>
      <c r="CJ100" s="944"/>
      <c r="CK100" s="944"/>
      <c r="CL100" s="945"/>
      <c r="CM100" s="943"/>
      <c r="CN100" s="944"/>
      <c r="CO100" s="944"/>
      <c r="CP100" s="944"/>
      <c r="CQ100" s="945"/>
      <c r="CR100" s="943"/>
      <c r="CS100" s="944"/>
      <c r="CT100" s="944"/>
      <c r="CU100" s="944"/>
      <c r="CV100" s="945"/>
      <c r="CW100" s="943"/>
      <c r="CX100" s="944"/>
      <c r="CY100" s="944"/>
      <c r="CZ100" s="944"/>
      <c r="DA100" s="945"/>
      <c r="DB100" s="943"/>
      <c r="DC100" s="944"/>
      <c r="DD100" s="944"/>
      <c r="DE100" s="944"/>
      <c r="DF100" s="945"/>
      <c r="DG100" s="943"/>
      <c r="DH100" s="944"/>
      <c r="DI100" s="944"/>
      <c r="DJ100" s="944"/>
      <c r="DK100" s="945"/>
      <c r="DL100" s="943"/>
      <c r="DM100" s="944"/>
      <c r="DN100" s="944"/>
      <c r="DO100" s="944"/>
      <c r="DP100" s="945"/>
      <c r="DQ100" s="943"/>
      <c r="DR100" s="944"/>
      <c r="DS100" s="944"/>
      <c r="DT100" s="944"/>
      <c r="DU100" s="945"/>
      <c r="DV100" s="932"/>
      <c r="DW100" s="933"/>
      <c r="DX100" s="933"/>
      <c r="DY100" s="933"/>
      <c r="DZ100" s="934"/>
      <c r="EA100" s="212"/>
    </row>
    <row r="101" spans="1:131" ht="26.25" hidden="1" customHeight="1" x14ac:dyDescent="0.15">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32"/>
      <c r="BT101" s="933"/>
      <c r="BU101" s="933"/>
      <c r="BV101" s="933"/>
      <c r="BW101" s="933"/>
      <c r="BX101" s="933"/>
      <c r="BY101" s="933"/>
      <c r="BZ101" s="933"/>
      <c r="CA101" s="933"/>
      <c r="CB101" s="933"/>
      <c r="CC101" s="933"/>
      <c r="CD101" s="933"/>
      <c r="CE101" s="933"/>
      <c r="CF101" s="933"/>
      <c r="CG101" s="942"/>
      <c r="CH101" s="943"/>
      <c r="CI101" s="944"/>
      <c r="CJ101" s="944"/>
      <c r="CK101" s="944"/>
      <c r="CL101" s="945"/>
      <c r="CM101" s="943"/>
      <c r="CN101" s="944"/>
      <c r="CO101" s="944"/>
      <c r="CP101" s="944"/>
      <c r="CQ101" s="945"/>
      <c r="CR101" s="943"/>
      <c r="CS101" s="944"/>
      <c r="CT101" s="944"/>
      <c r="CU101" s="944"/>
      <c r="CV101" s="945"/>
      <c r="CW101" s="943"/>
      <c r="CX101" s="944"/>
      <c r="CY101" s="944"/>
      <c r="CZ101" s="944"/>
      <c r="DA101" s="945"/>
      <c r="DB101" s="943"/>
      <c r="DC101" s="944"/>
      <c r="DD101" s="944"/>
      <c r="DE101" s="944"/>
      <c r="DF101" s="945"/>
      <c r="DG101" s="943"/>
      <c r="DH101" s="944"/>
      <c r="DI101" s="944"/>
      <c r="DJ101" s="944"/>
      <c r="DK101" s="945"/>
      <c r="DL101" s="943"/>
      <c r="DM101" s="944"/>
      <c r="DN101" s="944"/>
      <c r="DO101" s="944"/>
      <c r="DP101" s="945"/>
      <c r="DQ101" s="943"/>
      <c r="DR101" s="944"/>
      <c r="DS101" s="944"/>
      <c r="DT101" s="944"/>
      <c r="DU101" s="945"/>
      <c r="DV101" s="932"/>
      <c r="DW101" s="933"/>
      <c r="DX101" s="933"/>
      <c r="DY101" s="933"/>
      <c r="DZ101" s="934"/>
      <c r="EA101" s="212"/>
    </row>
    <row r="102" spans="1:131" ht="26.25" customHeight="1" thickBot="1" x14ac:dyDescent="0.2">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377</v>
      </c>
      <c r="BR102" s="924" t="s">
        <v>406</v>
      </c>
      <c r="BS102" s="925"/>
      <c r="BT102" s="925"/>
      <c r="BU102" s="925"/>
      <c r="BV102" s="925"/>
      <c r="BW102" s="925"/>
      <c r="BX102" s="925"/>
      <c r="BY102" s="925"/>
      <c r="BZ102" s="925"/>
      <c r="CA102" s="925"/>
      <c r="CB102" s="925"/>
      <c r="CC102" s="925"/>
      <c r="CD102" s="925"/>
      <c r="CE102" s="925"/>
      <c r="CF102" s="925"/>
      <c r="CG102" s="935"/>
      <c r="CH102" s="936"/>
      <c r="CI102" s="937"/>
      <c r="CJ102" s="937"/>
      <c r="CK102" s="937"/>
      <c r="CL102" s="938"/>
      <c r="CM102" s="936"/>
      <c r="CN102" s="937"/>
      <c r="CO102" s="937"/>
      <c r="CP102" s="937"/>
      <c r="CQ102" s="938"/>
      <c r="CR102" s="939">
        <v>35</v>
      </c>
      <c r="CS102" s="940"/>
      <c r="CT102" s="940"/>
      <c r="CU102" s="940"/>
      <c r="CV102" s="941"/>
      <c r="CW102" s="939" t="s">
        <v>552</v>
      </c>
      <c r="CX102" s="940"/>
      <c r="CY102" s="940"/>
      <c r="CZ102" s="940"/>
      <c r="DA102" s="941"/>
      <c r="DB102" s="939" t="s">
        <v>552</v>
      </c>
      <c r="DC102" s="940"/>
      <c r="DD102" s="940"/>
      <c r="DE102" s="940"/>
      <c r="DF102" s="941"/>
      <c r="DG102" s="939" t="s">
        <v>552</v>
      </c>
      <c r="DH102" s="940"/>
      <c r="DI102" s="940"/>
      <c r="DJ102" s="940"/>
      <c r="DK102" s="941"/>
      <c r="DL102" s="939" t="s">
        <v>552</v>
      </c>
      <c r="DM102" s="940"/>
      <c r="DN102" s="940"/>
      <c r="DO102" s="940"/>
      <c r="DP102" s="941"/>
      <c r="DQ102" s="939" t="s">
        <v>552</v>
      </c>
      <c r="DR102" s="940"/>
      <c r="DS102" s="940"/>
      <c r="DT102" s="940"/>
      <c r="DU102" s="941"/>
      <c r="DV102" s="924"/>
      <c r="DW102" s="925"/>
      <c r="DX102" s="925"/>
      <c r="DY102" s="925"/>
      <c r="DZ102" s="926"/>
      <c r="EA102" s="212"/>
    </row>
    <row r="103" spans="1:131" ht="26.25" customHeight="1" x14ac:dyDescent="0.15">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27" t="s">
        <v>407</v>
      </c>
      <c r="BR103" s="927"/>
      <c r="BS103" s="927"/>
      <c r="BT103" s="927"/>
      <c r="BU103" s="927"/>
      <c r="BV103" s="927"/>
      <c r="BW103" s="927"/>
      <c r="BX103" s="927"/>
      <c r="BY103" s="927"/>
      <c r="BZ103" s="927"/>
      <c r="CA103" s="927"/>
      <c r="CB103" s="927"/>
      <c r="CC103" s="927"/>
      <c r="CD103" s="927"/>
      <c r="CE103" s="927"/>
      <c r="CF103" s="927"/>
      <c r="CG103" s="927"/>
      <c r="CH103" s="927"/>
      <c r="CI103" s="927"/>
      <c r="CJ103" s="927"/>
      <c r="CK103" s="927"/>
      <c r="CL103" s="927"/>
      <c r="CM103" s="927"/>
      <c r="CN103" s="927"/>
      <c r="CO103" s="927"/>
      <c r="CP103" s="927"/>
      <c r="CQ103" s="927"/>
      <c r="CR103" s="927"/>
      <c r="CS103" s="927"/>
      <c r="CT103" s="927"/>
      <c r="CU103" s="927"/>
      <c r="CV103" s="927"/>
      <c r="CW103" s="927"/>
      <c r="CX103" s="927"/>
      <c r="CY103" s="927"/>
      <c r="CZ103" s="927"/>
      <c r="DA103" s="927"/>
      <c r="DB103" s="927"/>
      <c r="DC103" s="927"/>
      <c r="DD103" s="927"/>
      <c r="DE103" s="927"/>
      <c r="DF103" s="927"/>
      <c r="DG103" s="927"/>
      <c r="DH103" s="927"/>
      <c r="DI103" s="927"/>
      <c r="DJ103" s="927"/>
      <c r="DK103" s="927"/>
      <c r="DL103" s="927"/>
      <c r="DM103" s="927"/>
      <c r="DN103" s="927"/>
      <c r="DO103" s="927"/>
      <c r="DP103" s="927"/>
      <c r="DQ103" s="927"/>
      <c r="DR103" s="927"/>
      <c r="DS103" s="927"/>
      <c r="DT103" s="927"/>
      <c r="DU103" s="927"/>
      <c r="DV103" s="927"/>
      <c r="DW103" s="927"/>
      <c r="DX103" s="927"/>
      <c r="DY103" s="927"/>
      <c r="DZ103" s="927"/>
      <c r="EA103" s="212"/>
    </row>
    <row r="104" spans="1:131" ht="26.25" customHeight="1" x14ac:dyDescent="0.15">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28" t="s">
        <v>408</v>
      </c>
      <c r="BR104" s="928"/>
      <c r="BS104" s="928"/>
      <c r="BT104" s="928"/>
      <c r="BU104" s="928"/>
      <c r="BV104" s="928"/>
      <c r="BW104" s="928"/>
      <c r="BX104" s="928"/>
      <c r="BY104" s="928"/>
      <c r="BZ104" s="928"/>
      <c r="CA104" s="928"/>
      <c r="CB104" s="928"/>
      <c r="CC104" s="928"/>
      <c r="CD104" s="928"/>
      <c r="CE104" s="928"/>
      <c r="CF104" s="928"/>
      <c r="CG104" s="928"/>
      <c r="CH104" s="928"/>
      <c r="CI104" s="928"/>
      <c r="CJ104" s="928"/>
      <c r="CK104" s="928"/>
      <c r="CL104" s="928"/>
      <c r="CM104" s="928"/>
      <c r="CN104" s="928"/>
      <c r="CO104" s="928"/>
      <c r="CP104" s="928"/>
      <c r="CQ104" s="928"/>
      <c r="CR104" s="928"/>
      <c r="CS104" s="928"/>
      <c r="CT104" s="928"/>
      <c r="CU104" s="928"/>
      <c r="CV104" s="928"/>
      <c r="CW104" s="928"/>
      <c r="CX104" s="928"/>
      <c r="CY104" s="928"/>
      <c r="CZ104" s="928"/>
      <c r="DA104" s="928"/>
      <c r="DB104" s="928"/>
      <c r="DC104" s="928"/>
      <c r="DD104" s="928"/>
      <c r="DE104" s="928"/>
      <c r="DF104" s="928"/>
      <c r="DG104" s="928"/>
      <c r="DH104" s="928"/>
      <c r="DI104" s="928"/>
      <c r="DJ104" s="928"/>
      <c r="DK104" s="928"/>
      <c r="DL104" s="928"/>
      <c r="DM104" s="928"/>
      <c r="DN104" s="928"/>
      <c r="DO104" s="928"/>
      <c r="DP104" s="928"/>
      <c r="DQ104" s="928"/>
      <c r="DR104" s="928"/>
      <c r="DS104" s="928"/>
      <c r="DT104" s="928"/>
      <c r="DU104" s="928"/>
      <c r="DV104" s="928"/>
      <c r="DW104" s="928"/>
      <c r="DX104" s="928"/>
      <c r="DY104" s="928"/>
      <c r="DZ104" s="928"/>
      <c r="EA104" s="212"/>
    </row>
    <row r="105" spans="1:131" ht="11.25" customHeight="1" x14ac:dyDescent="0.15">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16" t="s">
        <v>409</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410</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29" t="s">
        <v>411</v>
      </c>
      <c r="B108" s="930"/>
      <c r="C108" s="930"/>
      <c r="D108" s="930"/>
      <c r="E108" s="930"/>
      <c r="F108" s="930"/>
      <c r="G108" s="930"/>
      <c r="H108" s="930"/>
      <c r="I108" s="930"/>
      <c r="J108" s="930"/>
      <c r="K108" s="930"/>
      <c r="L108" s="930"/>
      <c r="M108" s="930"/>
      <c r="N108" s="930"/>
      <c r="O108" s="930"/>
      <c r="P108" s="930"/>
      <c r="Q108" s="930"/>
      <c r="R108" s="930"/>
      <c r="S108" s="930"/>
      <c r="T108" s="930"/>
      <c r="U108" s="930"/>
      <c r="V108" s="930"/>
      <c r="W108" s="930"/>
      <c r="X108" s="930"/>
      <c r="Y108" s="930"/>
      <c r="Z108" s="930"/>
      <c r="AA108" s="930"/>
      <c r="AB108" s="930"/>
      <c r="AC108" s="930"/>
      <c r="AD108" s="930"/>
      <c r="AE108" s="930"/>
      <c r="AF108" s="930"/>
      <c r="AG108" s="930"/>
      <c r="AH108" s="930"/>
      <c r="AI108" s="930"/>
      <c r="AJ108" s="930"/>
      <c r="AK108" s="930"/>
      <c r="AL108" s="930"/>
      <c r="AM108" s="930"/>
      <c r="AN108" s="930"/>
      <c r="AO108" s="930"/>
      <c r="AP108" s="930"/>
      <c r="AQ108" s="930"/>
      <c r="AR108" s="930"/>
      <c r="AS108" s="930"/>
      <c r="AT108" s="931"/>
      <c r="AU108" s="929" t="s">
        <v>412</v>
      </c>
      <c r="AV108" s="930"/>
      <c r="AW108" s="930"/>
      <c r="AX108" s="930"/>
      <c r="AY108" s="930"/>
      <c r="AZ108" s="930"/>
      <c r="BA108" s="930"/>
      <c r="BB108" s="930"/>
      <c r="BC108" s="930"/>
      <c r="BD108" s="930"/>
      <c r="BE108" s="930"/>
      <c r="BF108" s="930"/>
      <c r="BG108" s="930"/>
      <c r="BH108" s="930"/>
      <c r="BI108" s="930"/>
      <c r="BJ108" s="930"/>
      <c r="BK108" s="930"/>
      <c r="BL108" s="930"/>
      <c r="BM108" s="930"/>
      <c r="BN108" s="930"/>
      <c r="BO108" s="930"/>
      <c r="BP108" s="930"/>
      <c r="BQ108" s="930"/>
      <c r="BR108" s="930"/>
      <c r="BS108" s="930"/>
      <c r="BT108" s="930"/>
      <c r="BU108" s="930"/>
      <c r="BV108" s="930"/>
      <c r="BW108" s="930"/>
      <c r="BX108" s="930"/>
      <c r="BY108" s="930"/>
      <c r="BZ108" s="930"/>
      <c r="CA108" s="930"/>
      <c r="CB108" s="930"/>
      <c r="CC108" s="930"/>
      <c r="CD108" s="930"/>
      <c r="CE108" s="930"/>
      <c r="CF108" s="930"/>
      <c r="CG108" s="930"/>
      <c r="CH108" s="930"/>
      <c r="CI108" s="930"/>
      <c r="CJ108" s="930"/>
      <c r="CK108" s="930"/>
      <c r="CL108" s="930"/>
      <c r="CM108" s="930"/>
      <c r="CN108" s="930"/>
      <c r="CO108" s="930"/>
      <c r="CP108" s="930"/>
      <c r="CQ108" s="930"/>
      <c r="CR108" s="930"/>
      <c r="CS108" s="930"/>
      <c r="CT108" s="930"/>
      <c r="CU108" s="930"/>
      <c r="CV108" s="930"/>
      <c r="CW108" s="930"/>
      <c r="CX108" s="930"/>
      <c r="CY108" s="930"/>
      <c r="CZ108" s="930"/>
      <c r="DA108" s="930"/>
      <c r="DB108" s="930"/>
      <c r="DC108" s="930"/>
      <c r="DD108" s="930"/>
      <c r="DE108" s="930"/>
      <c r="DF108" s="930"/>
      <c r="DG108" s="930"/>
      <c r="DH108" s="930"/>
      <c r="DI108" s="930"/>
      <c r="DJ108" s="930"/>
      <c r="DK108" s="930"/>
      <c r="DL108" s="930"/>
      <c r="DM108" s="930"/>
      <c r="DN108" s="930"/>
      <c r="DO108" s="930"/>
      <c r="DP108" s="930"/>
      <c r="DQ108" s="930"/>
      <c r="DR108" s="930"/>
      <c r="DS108" s="930"/>
      <c r="DT108" s="930"/>
      <c r="DU108" s="930"/>
      <c r="DV108" s="930"/>
      <c r="DW108" s="930"/>
      <c r="DX108" s="930"/>
      <c r="DY108" s="930"/>
      <c r="DZ108" s="931"/>
    </row>
    <row r="109" spans="1:131" s="212" customFormat="1" ht="26.25" customHeight="1" x14ac:dyDescent="0.15">
      <c r="A109" s="882" t="s">
        <v>413</v>
      </c>
      <c r="B109" s="883"/>
      <c r="C109" s="883"/>
      <c r="D109" s="883"/>
      <c r="E109" s="883"/>
      <c r="F109" s="883"/>
      <c r="G109" s="883"/>
      <c r="H109" s="883"/>
      <c r="I109" s="883"/>
      <c r="J109" s="883"/>
      <c r="K109" s="883"/>
      <c r="L109" s="883"/>
      <c r="M109" s="883"/>
      <c r="N109" s="883"/>
      <c r="O109" s="883"/>
      <c r="P109" s="883"/>
      <c r="Q109" s="883"/>
      <c r="R109" s="883"/>
      <c r="S109" s="883"/>
      <c r="T109" s="883"/>
      <c r="U109" s="883"/>
      <c r="V109" s="883"/>
      <c r="W109" s="883"/>
      <c r="X109" s="883"/>
      <c r="Y109" s="883"/>
      <c r="Z109" s="884"/>
      <c r="AA109" s="885" t="s">
        <v>414</v>
      </c>
      <c r="AB109" s="883"/>
      <c r="AC109" s="883"/>
      <c r="AD109" s="883"/>
      <c r="AE109" s="884"/>
      <c r="AF109" s="885" t="s">
        <v>415</v>
      </c>
      <c r="AG109" s="883"/>
      <c r="AH109" s="883"/>
      <c r="AI109" s="883"/>
      <c r="AJ109" s="884"/>
      <c r="AK109" s="885" t="s">
        <v>294</v>
      </c>
      <c r="AL109" s="883"/>
      <c r="AM109" s="883"/>
      <c r="AN109" s="883"/>
      <c r="AO109" s="884"/>
      <c r="AP109" s="885" t="s">
        <v>416</v>
      </c>
      <c r="AQ109" s="883"/>
      <c r="AR109" s="883"/>
      <c r="AS109" s="883"/>
      <c r="AT109" s="916"/>
      <c r="AU109" s="882" t="s">
        <v>413</v>
      </c>
      <c r="AV109" s="883"/>
      <c r="AW109" s="883"/>
      <c r="AX109" s="883"/>
      <c r="AY109" s="883"/>
      <c r="AZ109" s="883"/>
      <c r="BA109" s="883"/>
      <c r="BB109" s="883"/>
      <c r="BC109" s="883"/>
      <c r="BD109" s="883"/>
      <c r="BE109" s="883"/>
      <c r="BF109" s="883"/>
      <c r="BG109" s="883"/>
      <c r="BH109" s="883"/>
      <c r="BI109" s="883"/>
      <c r="BJ109" s="883"/>
      <c r="BK109" s="883"/>
      <c r="BL109" s="883"/>
      <c r="BM109" s="883"/>
      <c r="BN109" s="883"/>
      <c r="BO109" s="883"/>
      <c r="BP109" s="884"/>
      <c r="BQ109" s="885" t="s">
        <v>414</v>
      </c>
      <c r="BR109" s="883"/>
      <c r="BS109" s="883"/>
      <c r="BT109" s="883"/>
      <c r="BU109" s="884"/>
      <c r="BV109" s="885" t="s">
        <v>415</v>
      </c>
      <c r="BW109" s="883"/>
      <c r="BX109" s="883"/>
      <c r="BY109" s="883"/>
      <c r="BZ109" s="884"/>
      <c r="CA109" s="885" t="s">
        <v>294</v>
      </c>
      <c r="CB109" s="883"/>
      <c r="CC109" s="883"/>
      <c r="CD109" s="883"/>
      <c r="CE109" s="884"/>
      <c r="CF109" s="923" t="s">
        <v>416</v>
      </c>
      <c r="CG109" s="923"/>
      <c r="CH109" s="923"/>
      <c r="CI109" s="923"/>
      <c r="CJ109" s="923"/>
      <c r="CK109" s="885" t="s">
        <v>417</v>
      </c>
      <c r="CL109" s="883"/>
      <c r="CM109" s="883"/>
      <c r="CN109" s="883"/>
      <c r="CO109" s="883"/>
      <c r="CP109" s="883"/>
      <c r="CQ109" s="883"/>
      <c r="CR109" s="883"/>
      <c r="CS109" s="883"/>
      <c r="CT109" s="883"/>
      <c r="CU109" s="883"/>
      <c r="CV109" s="883"/>
      <c r="CW109" s="883"/>
      <c r="CX109" s="883"/>
      <c r="CY109" s="883"/>
      <c r="CZ109" s="883"/>
      <c r="DA109" s="883"/>
      <c r="DB109" s="883"/>
      <c r="DC109" s="883"/>
      <c r="DD109" s="883"/>
      <c r="DE109" s="883"/>
      <c r="DF109" s="884"/>
      <c r="DG109" s="885" t="s">
        <v>414</v>
      </c>
      <c r="DH109" s="883"/>
      <c r="DI109" s="883"/>
      <c r="DJ109" s="883"/>
      <c r="DK109" s="884"/>
      <c r="DL109" s="885" t="s">
        <v>415</v>
      </c>
      <c r="DM109" s="883"/>
      <c r="DN109" s="883"/>
      <c r="DO109" s="883"/>
      <c r="DP109" s="884"/>
      <c r="DQ109" s="885" t="s">
        <v>294</v>
      </c>
      <c r="DR109" s="883"/>
      <c r="DS109" s="883"/>
      <c r="DT109" s="883"/>
      <c r="DU109" s="884"/>
      <c r="DV109" s="885" t="s">
        <v>416</v>
      </c>
      <c r="DW109" s="883"/>
      <c r="DX109" s="883"/>
      <c r="DY109" s="883"/>
      <c r="DZ109" s="916"/>
    </row>
    <row r="110" spans="1:131" s="212" customFormat="1" ht="26.25" customHeight="1" x14ac:dyDescent="0.15">
      <c r="A110" s="794" t="s">
        <v>418</v>
      </c>
      <c r="B110" s="795"/>
      <c r="C110" s="795"/>
      <c r="D110" s="795"/>
      <c r="E110" s="795"/>
      <c r="F110" s="795"/>
      <c r="G110" s="795"/>
      <c r="H110" s="795"/>
      <c r="I110" s="795"/>
      <c r="J110" s="795"/>
      <c r="K110" s="795"/>
      <c r="L110" s="795"/>
      <c r="M110" s="795"/>
      <c r="N110" s="795"/>
      <c r="O110" s="795"/>
      <c r="P110" s="795"/>
      <c r="Q110" s="795"/>
      <c r="R110" s="795"/>
      <c r="S110" s="795"/>
      <c r="T110" s="795"/>
      <c r="U110" s="795"/>
      <c r="V110" s="795"/>
      <c r="W110" s="795"/>
      <c r="X110" s="795"/>
      <c r="Y110" s="795"/>
      <c r="Z110" s="796"/>
      <c r="AA110" s="875">
        <v>718471</v>
      </c>
      <c r="AB110" s="876"/>
      <c r="AC110" s="876"/>
      <c r="AD110" s="876"/>
      <c r="AE110" s="877"/>
      <c r="AF110" s="878">
        <v>645881</v>
      </c>
      <c r="AG110" s="876"/>
      <c r="AH110" s="876"/>
      <c r="AI110" s="876"/>
      <c r="AJ110" s="877"/>
      <c r="AK110" s="878">
        <v>610109</v>
      </c>
      <c r="AL110" s="876"/>
      <c r="AM110" s="876"/>
      <c r="AN110" s="876"/>
      <c r="AO110" s="877"/>
      <c r="AP110" s="879">
        <v>31.6</v>
      </c>
      <c r="AQ110" s="880"/>
      <c r="AR110" s="880"/>
      <c r="AS110" s="880"/>
      <c r="AT110" s="881"/>
      <c r="AU110" s="917" t="s">
        <v>69</v>
      </c>
      <c r="AV110" s="918"/>
      <c r="AW110" s="918"/>
      <c r="AX110" s="918"/>
      <c r="AY110" s="918"/>
      <c r="AZ110" s="847" t="s">
        <v>419</v>
      </c>
      <c r="BA110" s="795"/>
      <c r="BB110" s="795"/>
      <c r="BC110" s="795"/>
      <c r="BD110" s="795"/>
      <c r="BE110" s="795"/>
      <c r="BF110" s="795"/>
      <c r="BG110" s="795"/>
      <c r="BH110" s="795"/>
      <c r="BI110" s="795"/>
      <c r="BJ110" s="795"/>
      <c r="BK110" s="795"/>
      <c r="BL110" s="795"/>
      <c r="BM110" s="795"/>
      <c r="BN110" s="795"/>
      <c r="BO110" s="795"/>
      <c r="BP110" s="796"/>
      <c r="BQ110" s="848">
        <v>5656369</v>
      </c>
      <c r="BR110" s="829"/>
      <c r="BS110" s="829"/>
      <c r="BT110" s="829"/>
      <c r="BU110" s="829"/>
      <c r="BV110" s="829">
        <v>5817209</v>
      </c>
      <c r="BW110" s="829"/>
      <c r="BX110" s="829"/>
      <c r="BY110" s="829"/>
      <c r="BZ110" s="829"/>
      <c r="CA110" s="829">
        <v>5746648</v>
      </c>
      <c r="CB110" s="829"/>
      <c r="CC110" s="829"/>
      <c r="CD110" s="829"/>
      <c r="CE110" s="829"/>
      <c r="CF110" s="853">
        <v>297.7</v>
      </c>
      <c r="CG110" s="854"/>
      <c r="CH110" s="854"/>
      <c r="CI110" s="854"/>
      <c r="CJ110" s="854"/>
      <c r="CK110" s="913" t="s">
        <v>420</v>
      </c>
      <c r="CL110" s="806"/>
      <c r="CM110" s="847" t="s">
        <v>421</v>
      </c>
      <c r="CN110" s="795"/>
      <c r="CO110" s="795"/>
      <c r="CP110" s="795"/>
      <c r="CQ110" s="795"/>
      <c r="CR110" s="795"/>
      <c r="CS110" s="795"/>
      <c r="CT110" s="795"/>
      <c r="CU110" s="795"/>
      <c r="CV110" s="795"/>
      <c r="CW110" s="795"/>
      <c r="CX110" s="795"/>
      <c r="CY110" s="795"/>
      <c r="CZ110" s="795"/>
      <c r="DA110" s="795"/>
      <c r="DB110" s="795"/>
      <c r="DC110" s="795"/>
      <c r="DD110" s="795"/>
      <c r="DE110" s="795"/>
      <c r="DF110" s="796"/>
      <c r="DG110" s="848" t="s">
        <v>122</v>
      </c>
      <c r="DH110" s="829"/>
      <c r="DI110" s="829"/>
      <c r="DJ110" s="829"/>
      <c r="DK110" s="829"/>
      <c r="DL110" s="829" t="s">
        <v>122</v>
      </c>
      <c r="DM110" s="829"/>
      <c r="DN110" s="829"/>
      <c r="DO110" s="829"/>
      <c r="DP110" s="829"/>
      <c r="DQ110" s="829" t="s">
        <v>122</v>
      </c>
      <c r="DR110" s="829"/>
      <c r="DS110" s="829"/>
      <c r="DT110" s="829"/>
      <c r="DU110" s="829"/>
      <c r="DV110" s="830" t="s">
        <v>122</v>
      </c>
      <c r="DW110" s="830"/>
      <c r="DX110" s="830"/>
      <c r="DY110" s="830"/>
      <c r="DZ110" s="831"/>
    </row>
    <row r="111" spans="1:131" s="212" customFormat="1" ht="26.25" customHeight="1" x14ac:dyDescent="0.15">
      <c r="A111" s="761" t="s">
        <v>422</v>
      </c>
      <c r="B111" s="762"/>
      <c r="C111" s="762"/>
      <c r="D111" s="762"/>
      <c r="E111" s="762"/>
      <c r="F111" s="762"/>
      <c r="G111" s="762"/>
      <c r="H111" s="762"/>
      <c r="I111" s="762"/>
      <c r="J111" s="762"/>
      <c r="K111" s="762"/>
      <c r="L111" s="762"/>
      <c r="M111" s="762"/>
      <c r="N111" s="762"/>
      <c r="O111" s="762"/>
      <c r="P111" s="762"/>
      <c r="Q111" s="762"/>
      <c r="R111" s="762"/>
      <c r="S111" s="762"/>
      <c r="T111" s="762"/>
      <c r="U111" s="762"/>
      <c r="V111" s="762"/>
      <c r="W111" s="762"/>
      <c r="X111" s="762"/>
      <c r="Y111" s="762"/>
      <c r="Z111" s="912"/>
      <c r="AA111" s="905" t="s">
        <v>122</v>
      </c>
      <c r="AB111" s="906"/>
      <c r="AC111" s="906"/>
      <c r="AD111" s="906"/>
      <c r="AE111" s="907"/>
      <c r="AF111" s="908" t="s">
        <v>122</v>
      </c>
      <c r="AG111" s="906"/>
      <c r="AH111" s="906"/>
      <c r="AI111" s="906"/>
      <c r="AJ111" s="907"/>
      <c r="AK111" s="908" t="s">
        <v>122</v>
      </c>
      <c r="AL111" s="906"/>
      <c r="AM111" s="906"/>
      <c r="AN111" s="906"/>
      <c r="AO111" s="907"/>
      <c r="AP111" s="909" t="s">
        <v>122</v>
      </c>
      <c r="AQ111" s="910"/>
      <c r="AR111" s="910"/>
      <c r="AS111" s="910"/>
      <c r="AT111" s="911"/>
      <c r="AU111" s="919"/>
      <c r="AV111" s="920"/>
      <c r="AW111" s="920"/>
      <c r="AX111" s="920"/>
      <c r="AY111" s="920"/>
      <c r="AZ111" s="802" t="s">
        <v>423</v>
      </c>
      <c r="BA111" s="739"/>
      <c r="BB111" s="739"/>
      <c r="BC111" s="739"/>
      <c r="BD111" s="739"/>
      <c r="BE111" s="739"/>
      <c r="BF111" s="739"/>
      <c r="BG111" s="739"/>
      <c r="BH111" s="739"/>
      <c r="BI111" s="739"/>
      <c r="BJ111" s="739"/>
      <c r="BK111" s="739"/>
      <c r="BL111" s="739"/>
      <c r="BM111" s="739"/>
      <c r="BN111" s="739"/>
      <c r="BO111" s="739"/>
      <c r="BP111" s="740"/>
      <c r="BQ111" s="803">
        <v>10268</v>
      </c>
      <c r="BR111" s="804"/>
      <c r="BS111" s="804"/>
      <c r="BT111" s="804"/>
      <c r="BU111" s="804"/>
      <c r="BV111" s="804" t="s">
        <v>122</v>
      </c>
      <c r="BW111" s="804"/>
      <c r="BX111" s="804"/>
      <c r="BY111" s="804"/>
      <c r="BZ111" s="804"/>
      <c r="CA111" s="804" t="s">
        <v>122</v>
      </c>
      <c r="CB111" s="804"/>
      <c r="CC111" s="804"/>
      <c r="CD111" s="804"/>
      <c r="CE111" s="804"/>
      <c r="CF111" s="862" t="s">
        <v>122</v>
      </c>
      <c r="CG111" s="863"/>
      <c r="CH111" s="863"/>
      <c r="CI111" s="863"/>
      <c r="CJ111" s="863"/>
      <c r="CK111" s="914"/>
      <c r="CL111" s="808"/>
      <c r="CM111" s="802" t="s">
        <v>424</v>
      </c>
      <c r="CN111" s="739"/>
      <c r="CO111" s="739"/>
      <c r="CP111" s="739"/>
      <c r="CQ111" s="739"/>
      <c r="CR111" s="739"/>
      <c r="CS111" s="739"/>
      <c r="CT111" s="739"/>
      <c r="CU111" s="739"/>
      <c r="CV111" s="739"/>
      <c r="CW111" s="739"/>
      <c r="CX111" s="739"/>
      <c r="CY111" s="739"/>
      <c r="CZ111" s="739"/>
      <c r="DA111" s="739"/>
      <c r="DB111" s="739"/>
      <c r="DC111" s="739"/>
      <c r="DD111" s="739"/>
      <c r="DE111" s="739"/>
      <c r="DF111" s="740"/>
      <c r="DG111" s="803" t="s">
        <v>122</v>
      </c>
      <c r="DH111" s="804"/>
      <c r="DI111" s="804"/>
      <c r="DJ111" s="804"/>
      <c r="DK111" s="804"/>
      <c r="DL111" s="804" t="s">
        <v>122</v>
      </c>
      <c r="DM111" s="804"/>
      <c r="DN111" s="804"/>
      <c r="DO111" s="804"/>
      <c r="DP111" s="804"/>
      <c r="DQ111" s="804" t="s">
        <v>122</v>
      </c>
      <c r="DR111" s="804"/>
      <c r="DS111" s="804"/>
      <c r="DT111" s="804"/>
      <c r="DU111" s="804"/>
      <c r="DV111" s="781" t="s">
        <v>122</v>
      </c>
      <c r="DW111" s="781"/>
      <c r="DX111" s="781"/>
      <c r="DY111" s="781"/>
      <c r="DZ111" s="782"/>
    </row>
    <row r="112" spans="1:131" s="212" customFormat="1" ht="26.25" customHeight="1" x14ac:dyDescent="0.15">
      <c r="A112" s="899" t="s">
        <v>425</v>
      </c>
      <c r="B112" s="900"/>
      <c r="C112" s="739" t="s">
        <v>426</v>
      </c>
      <c r="D112" s="739"/>
      <c r="E112" s="739"/>
      <c r="F112" s="739"/>
      <c r="G112" s="739"/>
      <c r="H112" s="739"/>
      <c r="I112" s="739"/>
      <c r="J112" s="739"/>
      <c r="K112" s="739"/>
      <c r="L112" s="739"/>
      <c r="M112" s="739"/>
      <c r="N112" s="739"/>
      <c r="O112" s="739"/>
      <c r="P112" s="739"/>
      <c r="Q112" s="739"/>
      <c r="R112" s="739"/>
      <c r="S112" s="739"/>
      <c r="T112" s="739"/>
      <c r="U112" s="739"/>
      <c r="V112" s="739"/>
      <c r="W112" s="739"/>
      <c r="X112" s="739"/>
      <c r="Y112" s="739"/>
      <c r="Z112" s="740"/>
      <c r="AA112" s="766" t="s">
        <v>122</v>
      </c>
      <c r="AB112" s="767"/>
      <c r="AC112" s="767"/>
      <c r="AD112" s="767"/>
      <c r="AE112" s="768"/>
      <c r="AF112" s="769" t="s">
        <v>122</v>
      </c>
      <c r="AG112" s="767"/>
      <c r="AH112" s="767"/>
      <c r="AI112" s="767"/>
      <c r="AJ112" s="768"/>
      <c r="AK112" s="769" t="s">
        <v>122</v>
      </c>
      <c r="AL112" s="767"/>
      <c r="AM112" s="767"/>
      <c r="AN112" s="767"/>
      <c r="AO112" s="768"/>
      <c r="AP112" s="811" t="s">
        <v>122</v>
      </c>
      <c r="AQ112" s="812"/>
      <c r="AR112" s="812"/>
      <c r="AS112" s="812"/>
      <c r="AT112" s="813"/>
      <c r="AU112" s="919"/>
      <c r="AV112" s="920"/>
      <c r="AW112" s="920"/>
      <c r="AX112" s="920"/>
      <c r="AY112" s="920"/>
      <c r="AZ112" s="802" t="s">
        <v>427</v>
      </c>
      <c r="BA112" s="739"/>
      <c r="BB112" s="739"/>
      <c r="BC112" s="739"/>
      <c r="BD112" s="739"/>
      <c r="BE112" s="739"/>
      <c r="BF112" s="739"/>
      <c r="BG112" s="739"/>
      <c r="BH112" s="739"/>
      <c r="BI112" s="739"/>
      <c r="BJ112" s="739"/>
      <c r="BK112" s="739"/>
      <c r="BL112" s="739"/>
      <c r="BM112" s="739"/>
      <c r="BN112" s="739"/>
      <c r="BO112" s="739"/>
      <c r="BP112" s="740"/>
      <c r="BQ112" s="803">
        <v>1738769</v>
      </c>
      <c r="BR112" s="804"/>
      <c r="BS112" s="804"/>
      <c r="BT112" s="804"/>
      <c r="BU112" s="804"/>
      <c r="BV112" s="804">
        <v>1718090</v>
      </c>
      <c r="BW112" s="804"/>
      <c r="BX112" s="804"/>
      <c r="BY112" s="804"/>
      <c r="BZ112" s="804"/>
      <c r="CA112" s="804">
        <v>1908432</v>
      </c>
      <c r="CB112" s="804"/>
      <c r="CC112" s="804"/>
      <c r="CD112" s="804"/>
      <c r="CE112" s="804"/>
      <c r="CF112" s="862">
        <v>98.9</v>
      </c>
      <c r="CG112" s="863"/>
      <c r="CH112" s="863"/>
      <c r="CI112" s="863"/>
      <c r="CJ112" s="863"/>
      <c r="CK112" s="914"/>
      <c r="CL112" s="808"/>
      <c r="CM112" s="802" t="s">
        <v>428</v>
      </c>
      <c r="CN112" s="739"/>
      <c r="CO112" s="739"/>
      <c r="CP112" s="739"/>
      <c r="CQ112" s="739"/>
      <c r="CR112" s="739"/>
      <c r="CS112" s="739"/>
      <c r="CT112" s="739"/>
      <c r="CU112" s="739"/>
      <c r="CV112" s="739"/>
      <c r="CW112" s="739"/>
      <c r="CX112" s="739"/>
      <c r="CY112" s="739"/>
      <c r="CZ112" s="739"/>
      <c r="DA112" s="739"/>
      <c r="DB112" s="739"/>
      <c r="DC112" s="739"/>
      <c r="DD112" s="739"/>
      <c r="DE112" s="739"/>
      <c r="DF112" s="740"/>
      <c r="DG112" s="803" t="s">
        <v>122</v>
      </c>
      <c r="DH112" s="804"/>
      <c r="DI112" s="804"/>
      <c r="DJ112" s="804"/>
      <c r="DK112" s="804"/>
      <c r="DL112" s="804" t="s">
        <v>122</v>
      </c>
      <c r="DM112" s="804"/>
      <c r="DN112" s="804"/>
      <c r="DO112" s="804"/>
      <c r="DP112" s="804"/>
      <c r="DQ112" s="804" t="s">
        <v>122</v>
      </c>
      <c r="DR112" s="804"/>
      <c r="DS112" s="804"/>
      <c r="DT112" s="804"/>
      <c r="DU112" s="804"/>
      <c r="DV112" s="781" t="s">
        <v>122</v>
      </c>
      <c r="DW112" s="781"/>
      <c r="DX112" s="781"/>
      <c r="DY112" s="781"/>
      <c r="DZ112" s="782"/>
    </row>
    <row r="113" spans="1:130" s="212" customFormat="1" ht="26.25" customHeight="1" x14ac:dyDescent="0.15">
      <c r="A113" s="901"/>
      <c r="B113" s="902"/>
      <c r="C113" s="739" t="s">
        <v>429</v>
      </c>
      <c r="D113" s="739"/>
      <c r="E113" s="739"/>
      <c r="F113" s="739"/>
      <c r="G113" s="739"/>
      <c r="H113" s="739"/>
      <c r="I113" s="739"/>
      <c r="J113" s="739"/>
      <c r="K113" s="739"/>
      <c r="L113" s="739"/>
      <c r="M113" s="739"/>
      <c r="N113" s="739"/>
      <c r="O113" s="739"/>
      <c r="P113" s="739"/>
      <c r="Q113" s="739"/>
      <c r="R113" s="739"/>
      <c r="S113" s="739"/>
      <c r="T113" s="739"/>
      <c r="U113" s="739"/>
      <c r="V113" s="739"/>
      <c r="W113" s="739"/>
      <c r="X113" s="739"/>
      <c r="Y113" s="739"/>
      <c r="Z113" s="740"/>
      <c r="AA113" s="905">
        <v>136645</v>
      </c>
      <c r="AB113" s="906"/>
      <c r="AC113" s="906"/>
      <c r="AD113" s="906"/>
      <c r="AE113" s="907"/>
      <c r="AF113" s="908">
        <v>187921</v>
      </c>
      <c r="AG113" s="906"/>
      <c r="AH113" s="906"/>
      <c r="AI113" s="906"/>
      <c r="AJ113" s="907"/>
      <c r="AK113" s="908">
        <v>223270</v>
      </c>
      <c r="AL113" s="906"/>
      <c r="AM113" s="906"/>
      <c r="AN113" s="906"/>
      <c r="AO113" s="907"/>
      <c r="AP113" s="909">
        <v>11.6</v>
      </c>
      <c r="AQ113" s="910"/>
      <c r="AR113" s="910"/>
      <c r="AS113" s="910"/>
      <c r="AT113" s="911"/>
      <c r="AU113" s="919"/>
      <c r="AV113" s="920"/>
      <c r="AW113" s="920"/>
      <c r="AX113" s="920"/>
      <c r="AY113" s="920"/>
      <c r="AZ113" s="802" t="s">
        <v>430</v>
      </c>
      <c r="BA113" s="739"/>
      <c r="BB113" s="739"/>
      <c r="BC113" s="739"/>
      <c r="BD113" s="739"/>
      <c r="BE113" s="739"/>
      <c r="BF113" s="739"/>
      <c r="BG113" s="739"/>
      <c r="BH113" s="739"/>
      <c r="BI113" s="739"/>
      <c r="BJ113" s="739"/>
      <c r="BK113" s="739"/>
      <c r="BL113" s="739"/>
      <c r="BM113" s="739"/>
      <c r="BN113" s="739"/>
      <c r="BO113" s="739"/>
      <c r="BP113" s="740"/>
      <c r="BQ113" s="803">
        <v>284788</v>
      </c>
      <c r="BR113" s="804"/>
      <c r="BS113" s="804"/>
      <c r="BT113" s="804"/>
      <c r="BU113" s="804"/>
      <c r="BV113" s="804">
        <v>246116</v>
      </c>
      <c r="BW113" s="804"/>
      <c r="BX113" s="804"/>
      <c r="BY113" s="804"/>
      <c r="BZ113" s="804"/>
      <c r="CA113" s="804">
        <v>223575</v>
      </c>
      <c r="CB113" s="804"/>
      <c r="CC113" s="804"/>
      <c r="CD113" s="804"/>
      <c r="CE113" s="804"/>
      <c r="CF113" s="862">
        <v>11.6</v>
      </c>
      <c r="CG113" s="863"/>
      <c r="CH113" s="863"/>
      <c r="CI113" s="863"/>
      <c r="CJ113" s="863"/>
      <c r="CK113" s="914"/>
      <c r="CL113" s="808"/>
      <c r="CM113" s="802" t="s">
        <v>431</v>
      </c>
      <c r="CN113" s="739"/>
      <c r="CO113" s="739"/>
      <c r="CP113" s="739"/>
      <c r="CQ113" s="739"/>
      <c r="CR113" s="739"/>
      <c r="CS113" s="739"/>
      <c r="CT113" s="739"/>
      <c r="CU113" s="739"/>
      <c r="CV113" s="739"/>
      <c r="CW113" s="739"/>
      <c r="CX113" s="739"/>
      <c r="CY113" s="739"/>
      <c r="CZ113" s="739"/>
      <c r="DA113" s="739"/>
      <c r="DB113" s="739"/>
      <c r="DC113" s="739"/>
      <c r="DD113" s="739"/>
      <c r="DE113" s="739"/>
      <c r="DF113" s="740"/>
      <c r="DG113" s="766" t="s">
        <v>122</v>
      </c>
      <c r="DH113" s="767"/>
      <c r="DI113" s="767"/>
      <c r="DJ113" s="767"/>
      <c r="DK113" s="768"/>
      <c r="DL113" s="769" t="s">
        <v>122</v>
      </c>
      <c r="DM113" s="767"/>
      <c r="DN113" s="767"/>
      <c r="DO113" s="767"/>
      <c r="DP113" s="768"/>
      <c r="DQ113" s="769" t="s">
        <v>122</v>
      </c>
      <c r="DR113" s="767"/>
      <c r="DS113" s="767"/>
      <c r="DT113" s="767"/>
      <c r="DU113" s="768"/>
      <c r="DV113" s="811" t="s">
        <v>122</v>
      </c>
      <c r="DW113" s="812"/>
      <c r="DX113" s="812"/>
      <c r="DY113" s="812"/>
      <c r="DZ113" s="813"/>
    </row>
    <row r="114" spans="1:130" s="212" customFormat="1" ht="26.25" customHeight="1" x14ac:dyDescent="0.15">
      <c r="A114" s="901"/>
      <c r="B114" s="902"/>
      <c r="C114" s="739" t="s">
        <v>432</v>
      </c>
      <c r="D114" s="739"/>
      <c r="E114" s="739"/>
      <c r="F114" s="739"/>
      <c r="G114" s="739"/>
      <c r="H114" s="739"/>
      <c r="I114" s="739"/>
      <c r="J114" s="739"/>
      <c r="K114" s="739"/>
      <c r="L114" s="739"/>
      <c r="M114" s="739"/>
      <c r="N114" s="739"/>
      <c r="O114" s="739"/>
      <c r="P114" s="739"/>
      <c r="Q114" s="739"/>
      <c r="R114" s="739"/>
      <c r="S114" s="739"/>
      <c r="T114" s="739"/>
      <c r="U114" s="739"/>
      <c r="V114" s="739"/>
      <c r="W114" s="739"/>
      <c r="X114" s="739"/>
      <c r="Y114" s="739"/>
      <c r="Z114" s="740"/>
      <c r="AA114" s="766">
        <v>36438</v>
      </c>
      <c r="AB114" s="767"/>
      <c r="AC114" s="767"/>
      <c r="AD114" s="767"/>
      <c r="AE114" s="768"/>
      <c r="AF114" s="769">
        <v>36177</v>
      </c>
      <c r="AG114" s="767"/>
      <c r="AH114" s="767"/>
      <c r="AI114" s="767"/>
      <c r="AJ114" s="768"/>
      <c r="AK114" s="769">
        <v>35664</v>
      </c>
      <c r="AL114" s="767"/>
      <c r="AM114" s="767"/>
      <c r="AN114" s="767"/>
      <c r="AO114" s="768"/>
      <c r="AP114" s="811">
        <v>1.8</v>
      </c>
      <c r="AQ114" s="812"/>
      <c r="AR114" s="812"/>
      <c r="AS114" s="812"/>
      <c r="AT114" s="813"/>
      <c r="AU114" s="919"/>
      <c r="AV114" s="920"/>
      <c r="AW114" s="920"/>
      <c r="AX114" s="920"/>
      <c r="AY114" s="920"/>
      <c r="AZ114" s="802" t="s">
        <v>433</v>
      </c>
      <c r="BA114" s="739"/>
      <c r="BB114" s="739"/>
      <c r="BC114" s="739"/>
      <c r="BD114" s="739"/>
      <c r="BE114" s="739"/>
      <c r="BF114" s="739"/>
      <c r="BG114" s="739"/>
      <c r="BH114" s="739"/>
      <c r="BI114" s="739"/>
      <c r="BJ114" s="739"/>
      <c r="BK114" s="739"/>
      <c r="BL114" s="739"/>
      <c r="BM114" s="739"/>
      <c r="BN114" s="739"/>
      <c r="BO114" s="739"/>
      <c r="BP114" s="740"/>
      <c r="BQ114" s="803">
        <v>430360</v>
      </c>
      <c r="BR114" s="804"/>
      <c r="BS114" s="804"/>
      <c r="BT114" s="804"/>
      <c r="BU114" s="804"/>
      <c r="BV114" s="804">
        <v>449786</v>
      </c>
      <c r="BW114" s="804"/>
      <c r="BX114" s="804"/>
      <c r="BY114" s="804"/>
      <c r="BZ114" s="804"/>
      <c r="CA114" s="804">
        <v>491291</v>
      </c>
      <c r="CB114" s="804"/>
      <c r="CC114" s="804"/>
      <c r="CD114" s="804"/>
      <c r="CE114" s="804"/>
      <c r="CF114" s="862">
        <v>25.4</v>
      </c>
      <c r="CG114" s="863"/>
      <c r="CH114" s="863"/>
      <c r="CI114" s="863"/>
      <c r="CJ114" s="863"/>
      <c r="CK114" s="914"/>
      <c r="CL114" s="808"/>
      <c r="CM114" s="802" t="s">
        <v>434</v>
      </c>
      <c r="CN114" s="739"/>
      <c r="CO114" s="739"/>
      <c r="CP114" s="739"/>
      <c r="CQ114" s="739"/>
      <c r="CR114" s="739"/>
      <c r="CS114" s="739"/>
      <c r="CT114" s="739"/>
      <c r="CU114" s="739"/>
      <c r="CV114" s="739"/>
      <c r="CW114" s="739"/>
      <c r="CX114" s="739"/>
      <c r="CY114" s="739"/>
      <c r="CZ114" s="739"/>
      <c r="DA114" s="739"/>
      <c r="DB114" s="739"/>
      <c r="DC114" s="739"/>
      <c r="DD114" s="739"/>
      <c r="DE114" s="739"/>
      <c r="DF114" s="740"/>
      <c r="DG114" s="766" t="s">
        <v>122</v>
      </c>
      <c r="DH114" s="767"/>
      <c r="DI114" s="767"/>
      <c r="DJ114" s="767"/>
      <c r="DK114" s="768"/>
      <c r="DL114" s="769" t="s">
        <v>122</v>
      </c>
      <c r="DM114" s="767"/>
      <c r="DN114" s="767"/>
      <c r="DO114" s="767"/>
      <c r="DP114" s="768"/>
      <c r="DQ114" s="769" t="s">
        <v>122</v>
      </c>
      <c r="DR114" s="767"/>
      <c r="DS114" s="767"/>
      <c r="DT114" s="767"/>
      <c r="DU114" s="768"/>
      <c r="DV114" s="811" t="s">
        <v>122</v>
      </c>
      <c r="DW114" s="812"/>
      <c r="DX114" s="812"/>
      <c r="DY114" s="812"/>
      <c r="DZ114" s="813"/>
    </row>
    <row r="115" spans="1:130" s="212" customFormat="1" ht="26.25" customHeight="1" x14ac:dyDescent="0.15">
      <c r="A115" s="901"/>
      <c r="B115" s="902"/>
      <c r="C115" s="739" t="s">
        <v>435</v>
      </c>
      <c r="D115" s="739"/>
      <c r="E115" s="739"/>
      <c r="F115" s="739"/>
      <c r="G115" s="739"/>
      <c r="H115" s="739"/>
      <c r="I115" s="739"/>
      <c r="J115" s="739"/>
      <c r="K115" s="739"/>
      <c r="L115" s="739"/>
      <c r="M115" s="739"/>
      <c r="N115" s="739"/>
      <c r="O115" s="739"/>
      <c r="P115" s="739"/>
      <c r="Q115" s="739"/>
      <c r="R115" s="739"/>
      <c r="S115" s="739"/>
      <c r="T115" s="739"/>
      <c r="U115" s="739"/>
      <c r="V115" s="739"/>
      <c r="W115" s="739"/>
      <c r="X115" s="739"/>
      <c r="Y115" s="739"/>
      <c r="Z115" s="740"/>
      <c r="AA115" s="905">
        <v>10326</v>
      </c>
      <c r="AB115" s="906"/>
      <c r="AC115" s="906"/>
      <c r="AD115" s="906"/>
      <c r="AE115" s="907"/>
      <c r="AF115" s="908">
        <v>10297</v>
      </c>
      <c r="AG115" s="906"/>
      <c r="AH115" s="906"/>
      <c r="AI115" s="906"/>
      <c r="AJ115" s="907"/>
      <c r="AK115" s="908">
        <v>15</v>
      </c>
      <c r="AL115" s="906"/>
      <c r="AM115" s="906"/>
      <c r="AN115" s="906"/>
      <c r="AO115" s="907"/>
      <c r="AP115" s="909">
        <v>0</v>
      </c>
      <c r="AQ115" s="910"/>
      <c r="AR115" s="910"/>
      <c r="AS115" s="910"/>
      <c r="AT115" s="911"/>
      <c r="AU115" s="919"/>
      <c r="AV115" s="920"/>
      <c r="AW115" s="920"/>
      <c r="AX115" s="920"/>
      <c r="AY115" s="920"/>
      <c r="AZ115" s="802" t="s">
        <v>436</v>
      </c>
      <c r="BA115" s="739"/>
      <c r="BB115" s="739"/>
      <c r="BC115" s="739"/>
      <c r="BD115" s="739"/>
      <c r="BE115" s="739"/>
      <c r="BF115" s="739"/>
      <c r="BG115" s="739"/>
      <c r="BH115" s="739"/>
      <c r="BI115" s="739"/>
      <c r="BJ115" s="739"/>
      <c r="BK115" s="739"/>
      <c r="BL115" s="739"/>
      <c r="BM115" s="739"/>
      <c r="BN115" s="739"/>
      <c r="BO115" s="739"/>
      <c r="BP115" s="740"/>
      <c r="BQ115" s="803" t="s">
        <v>122</v>
      </c>
      <c r="BR115" s="804"/>
      <c r="BS115" s="804"/>
      <c r="BT115" s="804"/>
      <c r="BU115" s="804"/>
      <c r="BV115" s="804" t="s">
        <v>122</v>
      </c>
      <c r="BW115" s="804"/>
      <c r="BX115" s="804"/>
      <c r="BY115" s="804"/>
      <c r="BZ115" s="804"/>
      <c r="CA115" s="804" t="s">
        <v>122</v>
      </c>
      <c r="CB115" s="804"/>
      <c r="CC115" s="804"/>
      <c r="CD115" s="804"/>
      <c r="CE115" s="804"/>
      <c r="CF115" s="862" t="s">
        <v>122</v>
      </c>
      <c r="CG115" s="863"/>
      <c r="CH115" s="863"/>
      <c r="CI115" s="863"/>
      <c r="CJ115" s="863"/>
      <c r="CK115" s="914"/>
      <c r="CL115" s="808"/>
      <c r="CM115" s="802" t="s">
        <v>437</v>
      </c>
      <c r="CN115" s="739"/>
      <c r="CO115" s="739"/>
      <c r="CP115" s="739"/>
      <c r="CQ115" s="739"/>
      <c r="CR115" s="739"/>
      <c r="CS115" s="739"/>
      <c r="CT115" s="739"/>
      <c r="CU115" s="739"/>
      <c r="CV115" s="739"/>
      <c r="CW115" s="739"/>
      <c r="CX115" s="739"/>
      <c r="CY115" s="739"/>
      <c r="CZ115" s="739"/>
      <c r="DA115" s="739"/>
      <c r="DB115" s="739"/>
      <c r="DC115" s="739"/>
      <c r="DD115" s="739"/>
      <c r="DE115" s="739"/>
      <c r="DF115" s="740"/>
      <c r="DG115" s="766" t="s">
        <v>122</v>
      </c>
      <c r="DH115" s="767"/>
      <c r="DI115" s="767"/>
      <c r="DJ115" s="767"/>
      <c r="DK115" s="768"/>
      <c r="DL115" s="769" t="s">
        <v>122</v>
      </c>
      <c r="DM115" s="767"/>
      <c r="DN115" s="767"/>
      <c r="DO115" s="767"/>
      <c r="DP115" s="768"/>
      <c r="DQ115" s="769" t="s">
        <v>122</v>
      </c>
      <c r="DR115" s="767"/>
      <c r="DS115" s="767"/>
      <c r="DT115" s="767"/>
      <c r="DU115" s="768"/>
      <c r="DV115" s="811" t="s">
        <v>122</v>
      </c>
      <c r="DW115" s="812"/>
      <c r="DX115" s="812"/>
      <c r="DY115" s="812"/>
      <c r="DZ115" s="813"/>
    </row>
    <row r="116" spans="1:130" s="212" customFormat="1" ht="26.25" customHeight="1" x14ac:dyDescent="0.15">
      <c r="A116" s="903"/>
      <c r="B116" s="904"/>
      <c r="C116" s="826" t="s">
        <v>438</v>
      </c>
      <c r="D116" s="826"/>
      <c r="E116" s="826"/>
      <c r="F116" s="826"/>
      <c r="G116" s="826"/>
      <c r="H116" s="826"/>
      <c r="I116" s="826"/>
      <c r="J116" s="826"/>
      <c r="K116" s="826"/>
      <c r="L116" s="826"/>
      <c r="M116" s="826"/>
      <c r="N116" s="826"/>
      <c r="O116" s="826"/>
      <c r="P116" s="826"/>
      <c r="Q116" s="826"/>
      <c r="R116" s="826"/>
      <c r="S116" s="826"/>
      <c r="T116" s="826"/>
      <c r="U116" s="826"/>
      <c r="V116" s="826"/>
      <c r="W116" s="826"/>
      <c r="X116" s="826"/>
      <c r="Y116" s="826"/>
      <c r="Z116" s="827"/>
      <c r="AA116" s="766" t="s">
        <v>122</v>
      </c>
      <c r="AB116" s="767"/>
      <c r="AC116" s="767"/>
      <c r="AD116" s="767"/>
      <c r="AE116" s="768"/>
      <c r="AF116" s="769">
        <v>337</v>
      </c>
      <c r="AG116" s="767"/>
      <c r="AH116" s="767"/>
      <c r="AI116" s="767"/>
      <c r="AJ116" s="768"/>
      <c r="AK116" s="769">
        <v>1121</v>
      </c>
      <c r="AL116" s="767"/>
      <c r="AM116" s="767"/>
      <c r="AN116" s="767"/>
      <c r="AO116" s="768"/>
      <c r="AP116" s="811">
        <v>0.1</v>
      </c>
      <c r="AQ116" s="812"/>
      <c r="AR116" s="812"/>
      <c r="AS116" s="812"/>
      <c r="AT116" s="813"/>
      <c r="AU116" s="919"/>
      <c r="AV116" s="920"/>
      <c r="AW116" s="920"/>
      <c r="AX116" s="920"/>
      <c r="AY116" s="920"/>
      <c r="AZ116" s="896" t="s">
        <v>439</v>
      </c>
      <c r="BA116" s="897"/>
      <c r="BB116" s="897"/>
      <c r="BC116" s="897"/>
      <c r="BD116" s="897"/>
      <c r="BE116" s="897"/>
      <c r="BF116" s="897"/>
      <c r="BG116" s="897"/>
      <c r="BH116" s="897"/>
      <c r="BI116" s="897"/>
      <c r="BJ116" s="897"/>
      <c r="BK116" s="897"/>
      <c r="BL116" s="897"/>
      <c r="BM116" s="897"/>
      <c r="BN116" s="897"/>
      <c r="BO116" s="897"/>
      <c r="BP116" s="898"/>
      <c r="BQ116" s="803" t="s">
        <v>122</v>
      </c>
      <c r="BR116" s="804"/>
      <c r="BS116" s="804"/>
      <c r="BT116" s="804"/>
      <c r="BU116" s="804"/>
      <c r="BV116" s="804" t="s">
        <v>122</v>
      </c>
      <c r="BW116" s="804"/>
      <c r="BX116" s="804"/>
      <c r="BY116" s="804"/>
      <c r="BZ116" s="804"/>
      <c r="CA116" s="804" t="s">
        <v>122</v>
      </c>
      <c r="CB116" s="804"/>
      <c r="CC116" s="804"/>
      <c r="CD116" s="804"/>
      <c r="CE116" s="804"/>
      <c r="CF116" s="862" t="s">
        <v>122</v>
      </c>
      <c r="CG116" s="863"/>
      <c r="CH116" s="863"/>
      <c r="CI116" s="863"/>
      <c r="CJ116" s="863"/>
      <c r="CK116" s="914"/>
      <c r="CL116" s="808"/>
      <c r="CM116" s="802" t="s">
        <v>440</v>
      </c>
      <c r="CN116" s="739"/>
      <c r="CO116" s="739"/>
      <c r="CP116" s="739"/>
      <c r="CQ116" s="739"/>
      <c r="CR116" s="739"/>
      <c r="CS116" s="739"/>
      <c r="CT116" s="739"/>
      <c r="CU116" s="739"/>
      <c r="CV116" s="739"/>
      <c r="CW116" s="739"/>
      <c r="CX116" s="739"/>
      <c r="CY116" s="739"/>
      <c r="CZ116" s="739"/>
      <c r="DA116" s="739"/>
      <c r="DB116" s="739"/>
      <c r="DC116" s="739"/>
      <c r="DD116" s="739"/>
      <c r="DE116" s="739"/>
      <c r="DF116" s="740"/>
      <c r="DG116" s="766" t="s">
        <v>122</v>
      </c>
      <c r="DH116" s="767"/>
      <c r="DI116" s="767"/>
      <c r="DJ116" s="767"/>
      <c r="DK116" s="768"/>
      <c r="DL116" s="769" t="s">
        <v>122</v>
      </c>
      <c r="DM116" s="767"/>
      <c r="DN116" s="767"/>
      <c r="DO116" s="767"/>
      <c r="DP116" s="768"/>
      <c r="DQ116" s="769" t="s">
        <v>122</v>
      </c>
      <c r="DR116" s="767"/>
      <c r="DS116" s="767"/>
      <c r="DT116" s="767"/>
      <c r="DU116" s="768"/>
      <c r="DV116" s="811" t="s">
        <v>122</v>
      </c>
      <c r="DW116" s="812"/>
      <c r="DX116" s="812"/>
      <c r="DY116" s="812"/>
      <c r="DZ116" s="813"/>
    </row>
    <row r="117" spans="1:130" s="212" customFormat="1" ht="26.25" customHeight="1" x14ac:dyDescent="0.15">
      <c r="A117" s="882" t="s">
        <v>177</v>
      </c>
      <c r="B117" s="883"/>
      <c r="C117" s="883"/>
      <c r="D117" s="883"/>
      <c r="E117" s="883"/>
      <c r="F117" s="883"/>
      <c r="G117" s="883"/>
      <c r="H117" s="883"/>
      <c r="I117" s="883"/>
      <c r="J117" s="883"/>
      <c r="K117" s="883"/>
      <c r="L117" s="883"/>
      <c r="M117" s="883"/>
      <c r="N117" s="883"/>
      <c r="O117" s="883"/>
      <c r="P117" s="883"/>
      <c r="Q117" s="883"/>
      <c r="R117" s="883"/>
      <c r="S117" s="883"/>
      <c r="T117" s="883"/>
      <c r="U117" s="883"/>
      <c r="V117" s="883"/>
      <c r="W117" s="883"/>
      <c r="X117" s="883"/>
      <c r="Y117" s="864" t="s">
        <v>441</v>
      </c>
      <c r="Z117" s="884"/>
      <c r="AA117" s="889">
        <v>901880</v>
      </c>
      <c r="AB117" s="890"/>
      <c r="AC117" s="890"/>
      <c r="AD117" s="890"/>
      <c r="AE117" s="891"/>
      <c r="AF117" s="892">
        <v>880613</v>
      </c>
      <c r="AG117" s="890"/>
      <c r="AH117" s="890"/>
      <c r="AI117" s="890"/>
      <c r="AJ117" s="891"/>
      <c r="AK117" s="892">
        <v>870179</v>
      </c>
      <c r="AL117" s="890"/>
      <c r="AM117" s="890"/>
      <c r="AN117" s="890"/>
      <c r="AO117" s="891"/>
      <c r="AP117" s="893"/>
      <c r="AQ117" s="894"/>
      <c r="AR117" s="894"/>
      <c r="AS117" s="894"/>
      <c r="AT117" s="895"/>
      <c r="AU117" s="919"/>
      <c r="AV117" s="920"/>
      <c r="AW117" s="920"/>
      <c r="AX117" s="920"/>
      <c r="AY117" s="920"/>
      <c r="AZ117" s="850" t="s">
        <v>442</v>
      </c>
      <c r="BA117" s="851"/>
      <c r="BB117" s="851"/>
      <c r="BC117" s="851"/>
      <c r="BD117" s="851"/>
      <c r="BE117" s="851"/>
      <c r="BF117" s="851"/>
      <c r="BG117" s="851"/>
      <c r="BH117" s="851"/>
      <c r="BI117" s="851"/>
      <c r="BJ117" s="851"/>
      <c r="BK117" s="851"/>
      <c r="BL117" s="851"/>
      <c r="BM117" s="851"/>
      <c r="BN117" s="851"/>
      <c r="BO117" s="851"/>
      <c r="BP117" s="852"/>
      <c r="BQ117" s="803" t="s">
        <v>122</v>
      </c>
      <c r="BR117" s="804"/>
      <c r="BS117" s="804"/>
      <c r="BT117" s="804"/>
      <c r="BU117" s="804"/>
      <c r="BV117" s="804" t="s">
        <v>122</v>
      </c>
      <c r="BW117" s="804"/>
      <c r="BX117" s="804"/>
      <c r="BY117" s="804"/>
      <c r="BZ117" s="804"/>
      <c r="CA117" s="804" t="s">
        <v>122</v>
      </c>
      <c r="CB117" s="804"/>
      <c r="CC117" s="804"/>
      <c r="CD117" s="804"/>
      <c r="CE117" s="804"/>
      <c r="CF117" s="862" t="s">
        <v>122</v>
      </c>
      <c r="CG117" s="863"/>
      <c r="CH117" s="863"/>
      <c r="CI117" s="863"/>
      <c r="CJ117" s="863"/>
      <c r="CK117" s="914"/>
      <c r="CL117" s="808"/>
      <c r="CM117" s="802" t="s">
        <v>443</v>
      </c>
      <c r="CN117" s="739"/>
      <c r="CO117" s="739"/>
      <c r="CP117" s="739"/>
      <c r="CQ117" s="739"/>
      <c r="CR117" s="739"/>
      <c r="CS117" s="739"/>
      <c r="CT117" s="739"/>
      <c r="CU117" s="739"/>
      <c r="CV117" s="739"/>
      <c r="CW117" s="739"/>
      <c r="CX117" s="739"/>
      <c r="CY117" s="739"/>
      <c r="CZ117" s="739"/>
      <c r="DA117" s="739"/>
      <c r="DB117" s="739"/>
      <c r="DC117" s="739"/>
      <c r="DD117" s="739"/>
      <c r="DE117" s="739"/>
      <c r="DF117" s="740"/>
      <c r="DG117" s="766" t="s">
        <v>122</v>
      </c>
      <c r="DH117" s="767"/>
      <c r="DI117" s="767"/>
      <c r="DJ117" s="767"/>
      <c r="DK117" s="768"/>
      <c r="DL117" s="769" t="s">
        <v>122</v>
      </c>
      <c r="DM117" s="767"/>
      <c r="DN117" s="767"/>
      <c r="DO117" s="767"/>
      <c r="DP117" s="768"/>
      <c r="DQ117" s="769" t="s">
        <v>122</v>
      </c>
      <c r="DR117" s="767"/>
      <c r="DS117" s="767"/>
      <c r="DT117" s="767"/>
      <c r="DU117" s="768"/>
      <c r="DV117" s="811" t="s">
        <v>122</v>
      </c>
      <c r="DW117" s="812"/>
      <c r="DX117" s="812"/>
      <c r="DY117" s="812"/>
      <c r="DZ117" s="813"/>
    </row>
    <row r="118" spans="1:130" s="212" customFormat="1" ht="26.25" customHeight="1" x14ac:dyDescent="0.15">
      <c r="A118" s="882" t="s">
        <v>417</v>
      </c>
      <c r="B118" s="883"/>
      <c r="C118" s="883"/>
      <c r="D118" s="883"/>
      <c r="E118" s="883"/>
      <c r="F118" s="883"/>
      <c r="G118" s="883"/>
      <c r="H118" s="883"/>
      <c r="I118" s="883"/>
      <c r="J118" s="883"/>
      <c r="K118" s="883"/>
      <c r="L118" s="883"/>
      <c r="M118" s="883"/>
      <c r="N118" s="883"/>
      <c r="O118" s="883"/>
      <c r="P118" s="883"/>
      <c r="Q118" s="883"/>
      <c r="R118" s="883"/>
      <c r="S118" s="883"/>
      <c r="T118" s="883"/>
      <c r="U118" s="883"/>
      <c r="V118" s="883"/>
      <c r="W118" s="883"/>
      <c r="X118" s="883"/>
      <c r="Y118" s="883"/>
      <c r="Z118" s="884"/>
      <c r="AA118" s="885" t="s">
        <v>414</v>
      </c>
      <c r="AB118" s="883"/>
      <c r="AC118" s="883"/>
      <c r="AD118" s="883"/>
      <c r="AE118" s="884"/>
      <c r="AF118" s="885" t="s">
        <v>415</v>
      </c>
      <c r="AG118" s="883"/>
      <c r="AH118" s="883"/>
      <c r="AI118" s="883"/>
      <c r="AJ118" s="884"/>
      <c r="AK118" s="885" t="s">
        <v>294</v>
      </c>
      <c r="AL118" s="883"/>
      <c r="AM118" s="883"/>
      <c r="AN118" s="883"/>
      <c r="AO118" s="884"/>
      <c r="AP118" s="886" t="s">
        <v>416</v>
      </c>
      <c r="AQ118" s="887"/>
      <c r="AR118" s="887"/>
      <c r="AS118" s="887"/>
      <c r="AT118" s="888"/>
      <c r="AU118" s="919"/>
      <c r="AV118" s="920"/>
      <c r="AW118" s="920"/>
      <c r="AX118" s="920"/>
      <c r="AY118" s="920"/>
      <c r="AZ118" s="825" t="s">
        <v>444</v>
      </c>
      <c r="BA118" s="826"/>
      <c r="BB118" s="826"/>
      <c r="BC118" s="826"/>
      <c r="BD118" s="826"/>
      <c r="BE118" s="826"/>
      <c r="BF118" s="826"/>
      <c r="BG118" s="826"/>
      <c r="BH118" s="826"/>
      <c r="BI118" s="826"/>
      <c r="BJ118" s="826"/>
      <c r="BK118" s="826"/>
      <c r="BL118" s="826"/>
      <c r="BM118" s="826"/>
      <c r="BN118" s="826"/>
      <c r="BO118" s="826"/>
      <c r="BP118" s="827"/>
      <c r="BQ118" s="866" t="s">
        <v>122</v>
      </c>
      <c r="BR118" s="832"/>
      <c r="BS118" s="832"/>
      <c r="BT118" s="832"/>
      <c r="BU118" s="832"/>
      <c r="BV118" s="832" t="s">
        <v>122</v>
      </c>
      <c r="BW118" s="832"/>
      <c r="BX118" s="832"/>
      <c r="BY118" s="832"/>
      <c r="BZ118" s="832"/>
      <c r="CA118" s="832">
        <v>3583</v>
      </c>
      <c r="CB118" s="832"/>
      <c r="CC118" s="832"/>
      <c r="CD118" s="832"/>
      <c r="CE118" s="832"/>
      <c r="CF118" s="862">
        <v>0.2</v>
      </c>
      <c r="CG118" s="863"/>
      <c r="CH118" s="863"/>
      <c r="CI118" s="863"/>
      <c r="CJ118" s="863"/>
      <c r="CK118" s="914"/>
      <c r="CL118" s="808"/>
      <c r="CM118" s="802" t="s">
        <v>445</v>
      </c>
      <c r="CN118" s="739"/>
      <c r="CO118" s="739"/>
      <c r="CP118" s="739"/>
      <c r="CQ118" s="739"/>
      <c r="CR118" s="739"/>
      <c r="CS118" s="739"/>
      <c r="CT118" s="739"/>
      <c r="CU118" s="739"/>
      <c r="CV118" s="739"/>
      <c r="CW118" s="739"/>
      <c r="CX118" s="739"/>
      <c r="CY118" s="739"/>
      <c r="CZ118" s="739"/>
      <c r="DA118" s="739"/>
      <c r="DB118" s="739"/>
      <c r="DC118" s="739"/>
      <c r="DD118" s="739"/>
      <c r="DE118" s="739"/>
      <c r="DF118" s="740"/>
      <c r="DG118" s="766" t="s">
        <v>122</v>
      </c>
      <c r="DH118" s="767"/>
      <c r="DI118" s="767"/>
      <c r="DJ118" s="767"/>
      <c r="DK118" s="768"/>
      <c r="DL118" s="769" t="s">
        <v>122</v>
      </c>
      <c r="DM118" s="767"/>
      <c r="DN118" s="767"/>
      <c r="DO118" s="767"/>
      <c r="DP118" s="768"/>
      <c r="DQ118" s="769" t="s">
        <v>122</v>
      </c>
      <c r="DR118" s="767"/>
      <c r="DS118" s="767"/>
      <c r="DT118" s="767"/>
      <c r="DU118" s="768"/>
      <c r="DV118" s="811" t="s">
        <v>122</v>
      </c>
      <c r="DW118" s="812"/>
      <c r="DX118" s="812"/>
      <c r="DY118" s="812"/>
      <c r="DZ118" s="813"/>
    </row>
    <row r="119" spans="1:130" s="212" customFormat="1" ht="26.25" customHeight="1" x14ac:dyDescent="0.15">
      <c r="A119" s="805" t="s">
        <v>420</v>
      </c>
      <c r="B119" s="806"/>
      <c r="C119" s="847" t="s">
        <v>421</v>
      </c>
      <c r="D119" s="795"/>
      <c r="E119" s="795"/>
      <c r="F119" s="795"/>
      <c r="G119" s="795"/>
      <c r="H119" s="795"/>
      <c r="I119" s="795"/>
      <c r="J119" s="795"/>
      <c r="K119" s="795"/>
      <c r="L119" s="795"/>
      <c r="M119" s="795"/>
      <c r="N119" s="795"/>
      <c r="O119" s="795"/>
      <c r="P119" s="795"/>
      <c r="Q119" s="795"/>
      <c r="R119" s="795"/>
      <c r="S119" s="795"/>
      <c r="T119" s="795"/>
      <c r="U119" s="795"/>
      <c r="V119" s="795"/>
      <c r="W119" s="795"/>
      <c r="X119" s="795"/>
      <c r="Y119" s="795"/>
      <c r="Z119" s="796"/>
      <c r="AA119" s="875" t="s">
        <v>122</v>
      </c>
      <c r="AB119" s="876"/>
      <c r="AC119" s="876"/>
      <c r="AD119" s="876"/>
      <c r="AE119" s="877"/>
      <c r="AF119" s="878" t="s">
        <v>122</v>
      </c>
      <c r="AG119" s="876"/>
      <c r="AH119" s="876"/>
      <c r="AI119" s="876"/>
      <c r="AJ119" s="877"/>
      <c r="AK119" s="878" t="s">
        <v>122</v>
      </c>
      <c r="AL119" s="876"/>
      <c r="AM119" s="876"/>
      <c r="AN119" s="876"/>
      <c r="AO119" s="877"/>
      <c r="AP119" s="879" t="s">
        <v>122</v>
      </c>
      <c r="AQ119" s="880"/>
      <c r="AR119" s="880"/>
      <c r="AS119" s="880"/>
      <c r="AT119" s="881"/>
      <c r="AU119" s="921"/>
      <c r="AV119" s="922"/>
      <c r="AW119" s="922"/>
      <c r="AX119" s="922"/>
      <c r="AY119" s="922"/>
      <c r="AZ119" s="235" t="s">
        <v>177</v>
      </c>
      <c r="BA119" s="235"/>
      <c r="BB119" s="235"/>
      <c r="BC119" s="235"/>
      <c r="BD119" s="235"/>
      <c r="BE119" s="235"/>
      <c r="BF119" s="235"/>
      <c r="BG119" s="235"/>
      <c r="BH119" s="235"/>
      <c r="BI119" s="235"/>
      <c r="BJ119" s="235"/>
      <c r="BK119" s="235"/>
      <c r="BL119" s="235"/>
      <c r="BM119" s="235"/>
      <c r="BN119" s="235"/>
      <c r="BO119" s="864" t="s">
        <v>446</v>
      </c>
      <c r="BP119" s="865"/>
      <c r="BQ119" s="866">
        <v>8120554</v>
      </c>
      <c r="BR119" s="832"/>
      <c r="BS119" s="832"/>
      <c r="BT119" s="832"/>
      <c r="BU119" s="832"/>
      <c r="BV119" s="832">
        <v>8231201</v>
      </c>
      <c r="BW119" s="832"/>
      <c r="BX119" s="832"/>
      <c r="BY119" s="832"/>
      <c r="BZ119" s="832"/>
      <c r="CA119" s="832">
        <v>8373529</v>
      </c>
      <c r="CB119" s="832"/>
      <c r="CC119" s="832"/>
      <c r="CD119" s="832"/>
      <c r="CE119" s="832"/>
      <c r="CF119" s="735"/>
      <c r="CG119" s="736"/>
      <c r="CH119" s="736"/>
      <c r="CI119" s="736"/>
      <c r="CJ119" s="821"/>
      <c r="CK119" s="915"/>
      <c r="CL119" s="810"/>
      <c r="CM119" s="825" t="s">
        <v>447</v>
      </c>
      <c r="CN119" s="826"/>
      <c r="CO119" s="826"/>
      <c r="CP119" s="826"/>
      <c r="CQ119" s="826"/>
      <c r="CR119" s="826"/>
      <c r="CS119" s="826"/>
      <c r="CT119" s="826"/>
      <c r="CU119" s="826"/>
      <c r="CV119" s="826"/>
      <c r="CW119" s="826"/>
      <c r="CX119" s="826"/>
      <c r="CY119" s="826"/>
      <c r="CZ119" s="826"/>
      <c r="DA119" s="826"/>
      <c r="DB119" s="826"/>
      <c r="DC119" s="826"/>
      <c r="DD119" s="826"/>
      <c r="DE119" s="826"/>
      <c r="DF119" s="827"/>
      <c r="DG119" s="750">
        <v>10268</v>
      </c>
      <c r="DH119" s="751"/>
      <c r="DI119" s="751"/>
      <c r="DJ119" s="751"/>
      <c r="DK119" s="752"/>
      <c r="DL119" s="753" t="s">
        <v>122</v>
      </c>
      <c r="DM119" s="751"/>
      <c r="DN119" s="751"/>
      <c r="DO119" s="751"/>
      <c r="DP119" s="752"/>
      <c r="DQ119" s="753" t="s">
        <v>122</v>
      </c>
      <c r="DR119" s="751"/>
      <c r="DS119" s="751"/>
      <c r="DT119" s="751"/>
      <c r="DU119" s="752"/>
      <c r="DV119" s="835" t="s">
        <v>122</v>
      </c>
      <c r="DW119" s="836"/>
      <c r="DX119" s="836"/>
      <c r="DY119" s="836"/>
      <c r="DZ119" s="837"/>
    </row>
    <row r="120" spans="1:130" s="212" customFormat="1" ht="26.25" customHeight="1" x14ac:dyDescent="0.15">
      <c r="A120" s="807"/>
      <c r="B120" s="808"/>
      <c r="C120" s="802" t="s">
        <v>424</v>
      </c>
      <c r="D120" s="739"/>
      <c r="E120" s="739"/>
      <c r="F120" s="739"/>
      <c r="G120" s="739"/>
      <c r="H120" s="739"/>
      <c r="I120" s="739"/>
      <c r="J120" s="739"/>
      <c r="K120" s="739"/>
      <c r="L120" s="739"/>
      <c r="M120" s="739"/>
      <c r="N120" s="739"/>
      <c r="O120" s="739"/>
      <c r="P120" s="739"/>
      <c r="Q120" s="739"/>
      <c r="R120" s="739"/>
      <c r="S120" s="739"/>
      <c r="T120" s="739"/>
      <c r="U120" s="739"/>
      <c r="V120" s="739"/>
      <c r="W120" s="739"/>
      <c r="X120" s="739"/>
      <c r="Y120" s="739"/>
      <c r="Z120" s="740"/>
      <c r="AA120" s="766" t="s">
        <v>122</v>
      </c>
      <c r="AB120" s="767"/>
      <c r="AC120" s="767"/>
      <c r="AD120" s="767"/>
      <c r="AE120" s="768"/>
      <c r="AF120" s="769" t="s">
        <v>122</v>
      </c>
      <c r="AG120" s="767"/>
      <c r="AH120" s="767"/>
      <c r="AI120" s="767"/>
      <c r="AJ120" s="768"/>
      <c r="AK120" s="769" t="s">
        <v>122</v>
      </c>
      <c r="AL120" s="767"/>
      <c r="AM120" s="767"/>
      <c r="AN120" s="767"/>
      <c r="AO120" s="768"/>
      <c r="AP120" s="811" t="s">
        <v>122</v>
      </c>
      <c r="AQ120" s="812"/>
      <c r="AR120" s="812"/>
      <c r="AS120" s="812"/>
      <c r="AT120" s="813"/>
      <c r="AU120" s="867" t="s">
        <v>448</v>
      </c>
      <c r="AV120" s="868"/>
      <c r="AW120" s="868"/>
      <c r="AX120" s="868"/>
      <c r="AY120" s="869"/>
      <c r="AZ120" s="847" t="s">
        <v>449</v>
      </c>
      <c r="BA120" s="795"/>
      <c r="BB120" s="795"/>
      <c r="BC120" s="795"/>
      <c r="BD120" s="795"/>
      <c r="BE120" s="795"/>
      <c r="BF120" s="795"/>
      <c r="BG120" s="795"/>
      <c r="BH120" s="795"/>
      <c r="BI120" s="795"/>
      <c r="BJ120" s="795"/>
      <c r="BK120" s="795"/>
      <c r="BL120" s="795"/>
      <c r="BM120" s="795"/>
      <c r="BN120" s="795"/>
      <c r="BO120" s="795"/>
      <c r="BP120" s="796"/>
      <c r="BQ120" s="848">
        <v>3317333</v>
      </c>
      <c r="BR120" s="829"/>
      <c r="BS120" s="829"/>
      <c r="BT120" s="829"/>
      <c r="BU120" s="829"/>
      <c r="BV120" s="829">
        <v>3468239</v>
      </c>
      <c r="BW120" s="829"/>
      <c r="BX120" s="829"/>
      <c r="BY120" s="829"/>
      <c r="BZ120" s="829"/>
      <c r="CA120" s="829">
        <v>3705129</v>
      </c>
      <c r="CB120" s="829"/>
      <c r="CC120" s="829"/>
      <c r="CD120" s="829"/>
      <c r="CE120" s="829"/>
      <c r="CF120" s="853">
        <v>191.9</v>
      </c>
      <c r="CG120" s="854"/>
      <c r="CH120" s="854"/>
      <c r="CI120" s="854"/>
      <c r="CJ120" s="854"/>
      <c r="CK120" s="855" t="s">
        <v>450</v>
      </c>
      <c r="CL120" s="839"/>
      <c r="CM120" s="839"/>
      <c r="CN120" s="839"/>
      <c r="CO120" s="840"/>
      <c r="CP120" s="859" t="s">
        <v>396</v>
      </c>
      <c r="CQ120" s="860"/>
      <c r="CR120" s="860"/>
      <c r="CS120" s="860"/>
      <c r="CT120" s="860"/>
      <c r="CU120" s="860"/>
      <c r="CV120" s="860"/>
      <c r="CW120" s="860"/>
      <c r="CX120" s="860"/>
      <c r="CY120" s="860"/>
      <c r="CZ120" s="860"/>
      <c r="DA120" s="860"/>
      <c r="DB120" s="860"/>
      <c r="DC120" s="860"/>
      <c r="DD120" s="860"/>
      <c r="DE120" s="860"/>
      <c r="DF120" s="861"/>
      <c r="DG120" s="848" t="s">
        <v>122</v>
      </c>
      <c r="DH120" s="829"/>
      <c r="DI120" s="829"/>
      <c r="DJ120" s="829"/>
      <c r="DK120" s="829"/>
      <c r="DL120" s="829" t="s">
        <v>122</v>
      </c>
      <c r="DM120" s="829"/>
      <c r="DN120" s="829"/>
      <c r="DO120" s="829"/>
      <c r="DP120" s="829"/>
      <c r="DQ120" s="829">
        <v>923604</v>
      </c>
      <c r="DR120" s="829"/>
      <c r="DS120" s="829"/>
      <c r="DT120" s="829"/>
      <c r="DU120" s="829"/>
      <c r="DV120" s="830">
        <v>47.8</v>
      </c>
      <c r="DW120" s="830"/>
      <c r="DX120" s="830"/>
      <c r="DY120" s="830"/>
      <c r="DZ120" s="831"/>
    </row>
    <row r="121" spans="1:130" s="212" customFormat="1" ht="26.25" customHeight="1" x14ac:dyDescent="0.15">
      <c r="A121" s="807"/>
      <c r="B121" s="808"/>
      <c r="C121" s="850" t="s">
        <v>451</v>
      </c>
      <c r="D121" s="851"/>
      <c r="E121" s="851"/>
      <c r="F121" s="851"/>
      <c r="G121" s="851"/>
      <c r="H121" s="851"/>
      <c r="I121" s="851"/>
      <c r="J121" s="851"/>
      <c r="K121" s="851"/>
      <c r="L121" s="851"/>
      <c r="M121" s="851"/>
      <c r="N121" s="851"/>
      <c r="O121" s="851"/>
      <c r="P121" s="851"/>
      <c r="Q121" s="851"/>
      <c r="R121" s="851"/>
      <c r="S121" s="851"/>
      <c r="T121" s="851"/>
      <c r="U121" s="851"/>
      <c r="V121" s="851"/>
      <c r="W121" s="851"/>
      <c r="X121" s="851"/>
      <c r="Y121" s="851"/>
      <c r="Z121" s="852"/>
      <c r="AA121" s="766" t="s">
        <v>122</v>
      </c>
      <c r="AB121" s="767"/>
      <c r="AC121" s="767"/>
      <c r="AD121" s="767"/>
      <c r="AE121" s="768"/>
      <c r="AF121" s="769" t="s">
        <v>122</v>
      </c>
      <c r="AG121" s="767"/>
      <c r="AH121" s="767"/>
      <c r="AI121" s="767"/>
      <c r="AJ121" s="768"/>
      <c r="AK121" s="769" t="s">
        <v>122</v>
      </c>
      <c r="AL121" s="767"/>
      <c r="AM121" s="767"/>
      <c r="AN121" s="767"/>
      <c r="AO121" s="768"/>
      <c r="AP121" s="811" t="s">
        <v>122</v>
      </c>
      <c r="AQ121" s="812"/>
      <c r="AR121" s="812"/>
      <c r="AS121" s="812"/>
      <c r="AT121" s="813"/>
      <c r="AU121" s="870"/>
      <c r="AV121" s="871"/>
      <c r="AW121" s="871"/>
      <c r="AX121" s="871"/>
      <c r="AY121" s="872"/>
      <c r="AZ121" s="802" t="s">
        <v>452</v>
      </c>
      <c r="BA121" s="739"/>
      <c r="BB121" s="739"/>
      <c r="BC121" s="739"/>
      <c r="BD121" s="739"/>
      <c r="BE121" s="739"/>
      <c r="BF121" s="739"/>
      <c r="BG121" s="739"/>
      <c r="BH121" s="739"/>
      <c r="BI121" s="739"/>
      <c r="BJ121" s="739"/>
      <c r="BK121" s="739"/>
      <c r="BL121" s="739"/>
      <c r="BM121" s="739"/>
      <c r="BN121" s="739"/>
      <c r="BO121" s="739"/>
      <c r="BP121" s="740"/>
      <c r="BQ121" s="803">
        <v>427522</v>
      </c>
      <c r="BR121" s="804"/>
      <c r="BS121" s="804"/>
      <c r="BT121" s="804"/>
      <c r="BU121" s="804"/>
      <c r="BV121" s="804">
        <v>452611</v>
      </c>
      <c r="BW121" s="804"/>
      <c r="BX121" s="804"/>
      <c r="BY121" s="804"/>
      <c r="BZ121" s="804"/>
      <c r="CA121" s="804">
        <v>506891</v>
      </c>
      <c r="CB121" s="804"/>
      <c r="CC121" s="804"/>
      <c r="CD121" s="804"/>
      <c r="CE121" s="804"/>
      <c r="CF121" s="862">
        <v>26.3</v>
      </c>
      <c r="CG121" s="863"/>
      <c r="CH121" s="863"/>
      <c r="CI121" s="863"/>
      <c r="CJ121" s="863"/>
      <c r="CK121" s="856"/>
      <c r="CL121" s="842"/>
      <c r="CM121" s="842"/>
      <c r="CN121" s="842"/>
      <c r="CO121" s="843"/>
      <c r="CP121" s="822" t="s">
        <v>392</v>
      </c>
      <c r="CQ121" s="823"/>
      <c r="CR121" s="823"/>
      <c r="CS121" s="823"/>
      <c r="CT121" s="823"/>
      <c r="CU121" s="823"/>
      <c r="CV121" s="823"/>
      <c r="CW121" s="823"/>
      <c r="CX121" s="823"/>
      <c r="CY121" s="823"/>
      <c r="CZ121" s="823"/>
      <c r="DA121" s="823"/>
      <c r="DB121" s="823"/>
      <c r="DC121" s="823"/>
      <c r="DD121" s="823"/>
      <c r="DE121" s="823"/>
      <c r="DF121" s="824"/>
      <c r="DG121" s="803">
        <v>701444</v>
      </c>
      <c r="DH121" s="804"/>
      <c r="DI121" s="804"/>
      <c r="DJ121" s="804"/>
      <c r="DK121" s="804"/>
      <c r="DL121" s="804">
        <v>671315</v>
      </c>
      <c r="DM121" s="804"/>
      <c r="DN121" s="804"/>
      <c r="DO121" s="804"/>
      <c r="DP121" s="804"/>
      <c r="DQ121" s="804">
        <v>743980</v>
      </c>
      <c r="DR121" s="804"/>
      <c r="DS121" s="804"/>
      <c r="DT121" s="804"/>
      <c r="DU121" s="804"/>
      <c r="DV121" s="781">
        <v>38.5</v>
      </c>
      <c r="DW121" s="781"/>
      <c r="DX121" s="781"/>
      <c r="DY121" s="781"/>
      <c r="DZ121" s="782"/>
    </row>
    <row r="122" spans="1:130" s="212" customFormat="1" ht="26.25" customHeight="1" x14ac:dyDescent="0.15">
      <c r="A122" s="807"/>
      <c r="B122" s="808"/>
      <c r="C122" s="802" t="s">
        <v>434</v>
      </c>
      <c r="D122" s="739"/>
      <c r="E122" s="739"/>
      <c r="F122" s="739"/>
      <c r="G122" s="739"/>
      <c r="H122" s="739"/>
      <c r="I122" s="739"/>
      <c r="J122" s="739"/>
      <c r="K122" s="739"/>
      <c r="L122" s="739"/>
      <c r="M122" s="739"/>
      <c r="N122" s="739"/>
      <c r="O122" s="739"/>
      <c r="P122" s="739"/>
      <c r="Q122" s="739"/>
      <c r="R122" s="739"/>
      <c r="S122" s="739"/>
      <c r="T122" s="739"/>
      <c r="U122" s="739"/>
      <c r="V122" s="739"/>
      <c r="W122" s="739"/>
      <c r="X122" s="739"/>
      <c r="Y122" s="739"/>
      <c r="Z122" s="740"/>
      <c r="AA122" s="766" t="s">
        <v>122</v>
      </c>
      <c r="AB122" s="767"/>
      <c r="AC122" s="767"/>
      <c r="AD122" s="767"/>
      <c r="AE122" s="768"/>
      <c r="AF122" s="769" t="s">
        <v>122</v>
      </c>
      <c r="AG122" s="767"/>
      <c r="AH122" s="767"/>
      <c r="AI122" s="767"/>
      <c r="AJ122" s="768"/>
      <c r="AK122" s="769" t="s">
        <v>122</v>
      </c>
      <c r="AL122" s="767"/>
      <c r="AM122" s="767"/>
      <c r="AN122" s="767"/>
      <c r="AO122" s="768"/>
      <c r="AP122" s="811" t="s">
        <v>122</v>
      </c>
      <c r="AQ122" s="812"/>
      <c r="AR122" s="812"/>
      <c r="AS122" s="812"/>
      <c r="AT122" s="813"/>
      <c r="AU122" s="870"/>
      <c r="AV122" s="871"/>
      <c r="AW122" s="871"/>
      <c r="AX122" s="871"/>
      <c r="AY122" s="872"/>
      <c r="AZ122" s="825" t="s">
        <v>453</v>
      </c>
      <c r="BA122" s="826"/>
      <c r="BB122" s="826"/>
      <c r="BC122" s="826"/>
      <c r="BD122" s="826"/>
      <c r="BE122" s="826"/>
      <c r="BF122" s="826"/>
      <c r="BG122" s="826"/>
      <c r="BH122" s="826"/>
      <c r="BI122" s="826"/>
      <c r="BJ122" s="826"/>
      <c r="BK122" s="826"/>
      <c r="BL122" s="826"/>
      <c r="BM122" s="826"/>
      <c r="BN122" s="826"/>
      <c r="BO122" s="826"/>
      <c r="BP122" s="827"/>
      <c r="BQ122" s="866">
        <v>4912448</v>
      </c>
      <c r="BR122" s="832"/>
      <c r="BS122" s="832"/>
      <c r="BT122" s="832"/>
      <c r="BU122" s="832"/>
      <c r="BV122" s="832">
        <v>5291890</v>
      </c>
      <c r="BW122" s="832"/>
      <c r="BX122" s="832"/>
      <c r="BY122" s="832"/>
      <c r="BZ122" s="832"/>
      <c r="CA122" s="832">
        <v>5006100</v>
      </c>
      <c r="CB122" s="832"/>
      <c r="CC122" s="832"/>
      <c r="CD122" s="832"/>
      <c r="CE122" s="832"/>
      <c r="CF122" s="833">
        <v>259.3</v>
      </c>
      <c r="CG122" s="834"/>
      <c r="CH122" s="834"/>
      <c r="CI122" s="834"/>
      <c r="CJ122" s="834"/>
      <c r="CK122" s="856"/>
      <c r="CL122" s="842"/>
      <c r="CM122" s="842"/>
      <c r="CN122" s="842"/>
      <c r="CO122" s="843"/>
      <c r="CP122" s="822" t="s">
        <v>397</v>
      </c>
      <c r="CQ122" s="823"/>
      <c r="CR122" s="823"/>
      <c r="CS122" s="823"/>
      <c r="CT122" s="823"/>
      <c r="CU122" s="823"/>
      <c r="CV122" s="823"/>
      <c r="CW122" s="823"/>
      <c r="CX122" s="823"/>
      <c r="CY122" s="823"/>
      <c r="CZ122" s="823"/>
      <c r="DA122" s="823"/>
      <c r="DB122" s="823"/>
      <c r="DC122" s="823"/>
      <c r="DD122" s="823"/>
      <c r="DE122" s="823"/>
      <c r="DF122" s="824"/>
      <c r="DG122" s="803">
        <v>204230</v>
      </c>
      <c r="DH122" s="804"/>
      <c r="DI122" s="804"/>
      <c r="DJ122" s="804"/>
      <c r="DK122" s="804"/>
      <c r="DL122" s="804">
        <v>162471</v>
      </c>
      <c r="DM122" s="804"/>
      <c r="DN122" s="804"/>
      <c r="DO122" s="804"/>
      <c r="DP122" s="804"/>
      <c r="DQ122" s="804">
        <v>127318</v>
      </c>
      <c r="DR122" s="804"/>
      <c r="DS122" s="804"/>
      <c r="DT122" s="804"/>
      <c r="DU122" s="804"/>
      <c r="DV122" s="781">
        <v>6.6</v>
      </c>
      <c r="DW122" s="781"/>
      <c r="DX122" s="781"/>
      <c r="DY122" s="781"/>
      <c r="DZ122" s="782"/>
    </row>
    <row r="123" spans="1:130" s="212" customFormat="1" ht="26.25" customHeight="1" x14ac:dyDescent="0.15">
      <c r="A123" s="807"/>
      <c r="B123" s="808"/>
      <c r="C123" s="802" t="s">
        <v>440</v>
      </c>
      <c r="D123" s="739"/>
      <c r="E123" s="739"/>
      <c r="F123" s="739"/>
      <c r="G123" s="739"/>
      <c r="H123" s="739"/>
      <c r="I123" s="739"/>
      <c r="J123" s="739"/>
      <c r="K123" s="739"/>
      <c r="L123" s="739"/>
      <c r="M123" s="739"/>
      <c r="N123" s="739"/>
      <c r="O123" s="739"/>
      <c r="P123" s="739"/>
      <c r="Q123" s="739"/>
      <c r="R123" s="739"/>
      <c r="S123" s="739"/>
      <c r="T123" s="739"/>
      <c r="U123" s="739"/>
      <c r="V123" s="739"/>
      <c r="W123" s="739"/>
      <c r="X123" s="739"/>
      <c r="Y123" s="739"/>
      <c r="Z123" s="740"/>
      <c r="AA123" s="766" t="s">
        <v>122</v>
      </c>
      <c r="AB123" s="767"/>
      <c r="AC123" s="767"/>
      <c r="AD123" s="767"/>
      <c r="AE123" s="768"/>
      <c r="AF123" s="769" t="s">
        <v>122</v>
      </c>
      <c r="AG123" s="767"/>
      <c r="AH123" s="767"/>
      <c r="AI123" s="767"/>
      <c r="AJ123" s="768"/>
      <c r="AK123" s="769" t="s">
        <v>122</v>
      </c>
      <c r="AL123" s="767"/>
      <c r="AM123" s="767"/>
      <c r="AN123" s="767"/>
      <c r="AO123" s="768"/>
      <c r="AP123" s="811" t="s">
        <v>122</v>
      </c>
      <c r="AQ123" s="812"/>
      <c r="AR123" s="812"/>
      <c r="AS123" s="812"/>
      <c r="AT123" s="813"/>
      <c r="AU123" s="873"/>
      <c r="AV123" s="874"/>
      <c r="AW123" s="874"/>
      <c r="AX123" s="874"/>
      <c r="AY123" s="874"/>
      <c r="AZ123" s="235" t="s">
        <v>177</v>
      </c>
      <c r="BA123" s="235"/>
      <c r="BB123" s="235"/>
      <c r="BC123" s="235"/>
      <c r="BD123" s="235"/>
      <c r="BE123" s="235"/>
      <c r="BF123" s="235"/>
      <c r="BG123" s="235"/>
      <c r="BH123" s="235"/>
      <c r="BI123" s="235"/>
      <c r="BJ123" s="235"/>
      <c r="BK123" s="235"/>
      <c r="BL123" s="235"/>
      <c r="BM123" s="235"/>
      <c r="BN123" s="235"/>
      <c r="BO123" s="864" t="s">
        <v>454</v>
      </c>
      <c r="BP123" s="865"/>
      <c r="BQ123" s="819">
        <v>8657303</v>
      </c>
      <c r="BR123" s="820"/>
      <c r="BS123" s="820"/>
      <c r="BT123" s="820"/>
      <c r="BU123" s="820"/>
      <c r="BV123" s="820">
        <v>9212740</v>
      </c>
      <c r="BW123" s="820"/>
      <c r="BX123" s="820"/>
      <c r="BY123" s="820"/>
      <c r="BZ123" s="820"/>
      <c r="CA123" s="820">
        <v>9218120</v>
      </c>
      <c r="CB123" s="820"/>
      <c r="CC123" s="820"/>
      <c r="CD123" s="820"/>
      <c r="CE123" s="820"/>
      <c r="CF123" s="735"/>
      <c r="CG123" s="736"/>
      <c r="CH123" s="736"/>
      <c r="CI123" s="736"/>
      <c r="CJ123" s="821"/>
      <c r="CK123" s="856"/>
      <c r="CL123" s="842"/>
      <c r="CM123" s="842"/>
      <c r="CN123" s="842"/>
      <c r="CO123" s="843"/>
      <c r="CP123" s="822" t="s">
        <v>393</v>
      </c>
      <c r="CQ123" s="823"/>
      <c r="CR123" s="823"/>
      <c r="CS123" s="823"/>
      <c r="CT123" s="823"/>
      <c r="CU123" s="823"/>
      <c r="CV123" s="823"/>
      <c r="CW123" s="823"/>
      <c r="CX123" s="823"/>
      <c r="CY123" s="823"/>
      <c r="CZ123" s="823"/>
      <c r="DA123" s="823"/>
      <c r="DB123" s="823"/>
      <c r="DC123" s="823"/>
      <c r="DD123" s="823"/>
      <c r="DE123" s="823"/>
      <c r="DF123" s="824"/>
      <c r="DG123" s="766">
        <v>4379</v>
      </c>
      <c r="DH123" s="767"/>
      <c r="DI123" s="767"/>
      <c r="DJ123" s="767"/>
      <c r="DK123" s="768"/>
      <c r="DL123" s="769">
        <v>3933</v>
      </c>
      <c r="DM123" s="767"/>
      <c r="DN123" s="767"/>
      <c r="DO123" s="767"/>
      <c r="DP123" s="768"/>
      <c r="DQ123" s="769">
        <v>4019</v>
      </c>
      <c r="DR123" s="767"/>
      <c r="DS123" s="767"/>
      <c r="DT123" s="767"/>
      <c r="DU123" s="768"/>
      <c r="DV123" s="811">
        <v>0.2</v>
      </c>
      <c r="DW123" s="812"/>
      <c r="DX123" s="812"/>
      <c r="DY123" s="812"/>
      <c r="DZ123" s="813"/>
    </row>
    <row r="124" spans="1:130" s="212" customFormat="1" ht="26.25" customHeight="1" thickBot="1" x14ac:dyDescent="0.2">
      <c r="A124" s="807"/>
      <c r="B124" s="808"/>
      <c r="C124" s="802" t="s">
        <v>443</v>
      </c>
      <c r="D124" s="739"/>
      <c r="E124" s="739"/>
      <c r="F124" s="739"/>
      <c r="G124" s="739"/>
      <c r="H124" s="739"/>
      <c r="I124" s="739"/>
      <c r="J124" s="739"/>
      <c r="K124" s="739"/>
      <c r="L124" s="739"/>
      <c r="M124" s="739"/>
      <c r="N124" s="739"/>
      <c r="O124" s="739"/>
      <c r="P124" s="739"/>
      <c r="Q124" s="739"/>
      <c r="R124" s="739"/>
      <c r="S124" s="739"/>
      <c r="T124" s="739"/>
      <c r="U124" s="739"/>
      <c r="V124" s="739"/>
      <c r="W124" s="739"/>
      <c r="X124" s="739"/>
      <c r="Y124" s="739"/>
      <c r="Z124" s="740"/>
      <c r="AA124" s="766" t="s">
        <v>122</v>
      </c>
      <c r="AB124" s="767"/>
      <c r="AC124" s="767"/>
      <c r="AD124" s="767"/>
      <c r="AE124" s="768"/>
      <c r="AF124" s="769" t="s">
        <v>122</v>
      </c>
      <c r="AG124" s="767"/>
      <c r="AH124" s="767"/>
      <c r="AI124" s="767"/>
      <c r="AJ124" s="768"/>
      <c r="AK124" s="769" t="s">
        <v>122</v>
      </c>
      <c r="AL124" s="767"/>
      <c r="AM124" s="767"/>
      <c r="AN124" s="767"/>
      <c r="AO124" s="768"/>
      <c r="AP124" s="811" t="s">
        <v>122</v>
      </c>
      <c r="AQ124" s="812"/>
      <c r="AR124" s="812"/>
      <c r="AS124" s="812"/>
      <c r="AT124" s="813"/>
      <c r="AU124" s="814" t="s">
        <v>455</v>
      </c>
      <c r="AV124" s="815"/>
      <c r="AW124" s="815"/>
      <c r="AX124" s="815"/>
      <c r="AY124" s="815"/>
      <c r="AZ124" s="815"/>
      <c r="BA124" s="815"/>
      <c r="BB124" s="815"/>
      <c r="BC124" s="815"/>
      <c r="BD124" s="815"/>
      <c r="BE124" s="815"/>
      <c r="BF124" s="815"/>
      <c r="BG124" s="815"/>
      <c r="BH124" s="815"/>
      <c r="BI124" s="815"/>
      <c r="BJ124" s="815"/>
      <c r="BK124" s="815"/>
      <c r="BL124" s="815"/>
      <c r="BM124" s="815"/>
      <c r="BN124" s="815"/>
      <c r="BO124" s="815"/>
      <c r="BP124" s="816"/>
      <c r="BQ124" s="817" t="s">
        <v>122</v>
      </c>
      <c r="BR124" s="818"/>
      <c r="BS124" s="818"/>
      <c r="BT124" s="818"/>
      <c r="BU124" s="818"/>
      <c r="BV124" s="818" t="s">
        <v>122</v>
      </c>
      <c r="BW124" s="818"/>
      <c r="BX124" s="818"/>
      <c r="BY124" s="818"/>
      <c r="BZ124" s="818"/>
      <c r="CA124" s="818" t="s">
        <v>122</v>
      </c>
      <c r="CB124" s="818"/>
      <c r="CC124" s="818"/>
      <c r="CD124" s="818"/>
      <c r="CE124" s="818"/>
      <c r="CF124" s="713"/>
      <c r="CG124" s="714"/>
      <c r="CH124" s="714"/>
      <c r="CI124" s="714"/>
      <c r="CJ124" s="849"/>
      <c r="CK124" s="857"/>
      <c r="CL124" s="857"/>
      <c r="CM124" s="857"/>
      <c r="CN124" s="857"/>
      <c r="CO124" s="858"/>
      <c r="CP124" s="822" t="s">
        <v>456</v>
      </c>
      <c r="CQ124" s="823"/>
      <c r="CR124" s="823"/>
      <c r="CS124" s="823"/>
      <c r="CT124" s="823"/>
      <c r="CU124" s="823"/>
      <c r="CV124" s="823"/>
      <c r="CW124" s="823"/>
      <c r="CX124" s="823"/>
      <c r="CY124" s="823"/>
      <c r="CZ124" s="823"/>
      <c r="DA124" s="823"/>
      <c r="DB124" s="823"/>
      <c r="DC124" s="823"/>
      <c r="DD124" s="823"/>
      <c r="DE124" s="823"/>
      <c r="DF124" s="824"/>
      <c r="DG124" s="750">
        <v>828716</v>
      </c>
      <c r="DH124" s="751"/>
      <c r="DI124" s="751"/>
      <c r="DJ124" s="751"/>
      <c r="DK124" s="752"/>
      <c r="DL124" s="753">
        <v>880371</v>
      </c>
      <c r="DM124" s="751"/>
      <c r="DN124" s="751"/>
      <c r="DO124" s="751"/>
      <c r="DP124" s="752"/>
      <c r="DQ124" s="753" t="s">
        <v>122</v>
      </c>
      <c r="DR124" s="751"/>
      <c r="DS124" s="751"/>
      <c r="DT124" s="751"/>
      <c r="DU124" s="752"/>
      <c r="DV124" s="835" t="s">
        <v>122</v>
      </c>
      <c r="DW124" s="836"/>
      <c r="DX124" s="836"/>
      <c r="DY124" s="836"/>
      <c r="DZ124" s="837"/>
    </row>
    <row r="125" spans="1:130" s="212" customFormat="1" ht="26.25" customHeight="1" x14ac:dyDescent="0.15">
      <c r="A125" s="807"/>
      <c r="B125" s="808"/>
      <c r="C125" s="802" t="s">
        <v>445</v>
      </c>
      <c r="D125" s="739"/>
      <c r="E125" s="739"/>
      <c r="F125" s="739"/>
      <c r="G125" s="739"/>
      <c r="H125" s="739"/>
      <c r="I125" s="739"/>
      <c r="J125" s="739"/>
      <c r="K125" s="739"/>
      <c r="L125" s="739"/>
      <c r="M125" s="739"/>
      <c r="N125" s="739"/>
      <c r="O125" s="739"/>
      <c r="P125" s="739"/>
      <c r="Q125" s="739"/>
      <c r="R125" s="739"/>
      <c r="S125" s="739"/>
      <c r="T125" s="739"/>
      <c r="U125" s="739"/>
      <c r="V125" s="739"/>
      <c r="W125" s="739"/>
      <c r="X125" s="739"/>
      <c r="Y125" s="739"/>
      <c r="Z125" s="740"/>
      <c r="AA125" s="766" t="s">
        <v>122</v>
      </c>
      <c r="AB125" s="767"/>
      <c r="AC125" s="767"/>
      <c r="AD125" s="767"/>
      <c r="AE125" s="768"/>
      <c r="AF125" s="769" t="s">
        <v>122</v>
      </c>
      <c r="AG125" s="767"/>
      <c r="AH125" s="767"/>
      <c r="AI125" s="767"/>
      <c r="AJ125" s="768"/>
      <c r="AK125" s="769" t="s">
        <v>122</v>
      </c>
      <c r="AL125" s="767"/>
      <c r="AM125" s="767"/>
      <c r="AN125" s="767"/>
      <c r="AO125" s="768"/>
      <c r="AP125" s="811" t="s">
        <v>122</v>
      </c>
      <c r="AQ125" s="812"/>
      <c r="AR125" s="812"/>
      <c r="AS125" s="812"/>
      <c r="AT125" s="813"/>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38" t="s">
        <v>457</v>
      </c>
      <c r="CL125" s="839"/>
      <c r="CM125" s="839"/>
      <c r="CN125" s="839"/>
      <c r="CO125" s="840"/>
      <c r="CP125" s="847" t="s">
        <v>458</v>
      </c>
      <c r="CQ125" s="795"/>
      <c r="CR125" s="795"/>
      <c r="CS125" s="795"/>
      <c r="CT125" s="795"/>
      <c r="CU125" s="795"/>
      <c r="CV125" s="795"/>
      <c r="CW125" s="795"/>
      <c r="CX125" s="795"/>
      <c r="CY125" s="795"/>
      <c r="CZ125" s="795"/>
      <c r="DA125" s="795"/>
      <c r="DB125" s="795"/>
      <c r="DC125" s="795"/>
      <c r="DD125" s="795"/>
      <c r="DE125" s="795"/>
      <c r="DF125" s="796"/>
      <c r="DG125" s="848" t="s">
        <v>122</v>
      </c>
      <c r="DH125" s="829"/>
      <c r="DI125" s="829"/>
      <c r="DJ125" s="829"/>
      <c r="DK125" s="829"/>
      <c r="DL125" s="829" t="s">
        <v>122</v>
      </c>
      <c r="DM125" s="829"/>
      <c r="DN125" s="829"/>
      <c r="DO125" s="829"/>
      <c r="DP125" s="829"/>
      <c r="DQ125" s="829" t="s">
        <v>122</v>
      </c>
      <c r="DR125" s="829"/>
      <c r="DS125" s="829"/>
      <c r="DT125" s="829"/>
      <c r="DU125" s="829"/>
      <c r="DV125" s="830" t="s">
        <v>122</v>
      </c>
      <c r="DW125" s="830"/>
      <c r="DX125" s="830"/>
      <c r="DY125" s="830"/>
      <c r="DZ125" s="831"/>
    </row>
    <row r="126" spans="1:130" s="212" customFormat="1" ht="26.25" customHeight="1" thickBot="1" x14ac:dyDescent="0.2">
      <c r="A126" s="807"/>
      <c r="B126" s="808"/>
      <c r="C126" s="802" t="s">
        <v>447</v>
      </c>
      <c r="D126" s="739"/>
      <c r="E126" s="739"/>
      <c r="F126" s="739"/>
      <c r="G126" s="739"/>
      <c r="H126" s="739"/>
      <c r="I126" s="739"/>
      <c r="J126" s="739"/>
      <c r="K126" s="739"/>
      <c r="L126" s="739"/>
      <c r="M126" s="739"/>
      <c r="N126" s="739"/>
      <c r="O126" s="739"/>
      <c r="P126" s="739"/>
      <c r="Q126" s="739"/>
      <c r="R126" s="739"/>
      <c r="S126" s="739"/>
      <c r="T126" s="739"/>
      <c r="U126" s="739"/>
      <c r="V126" s="739"/>
      <c r="W126" s="739"/>
      <c r="X126" s="739"/>
      <c r="Y126" s="739"/>
      <c r="Z126" s="740"/>
      <c r="AA126" s="766">
        <v>10278</v>
      </c>
      <c r="AB126" s="767"/>
      <c r="AC126" s="767"/>
      <c r="AD126" s="767"/>
      <c r="AE126" s="768"/>
      <c r="AF126" s="769">
        <v>10268</v>
      </c>
      <c r="AG126" s="767"/>
      <c r="AH126" s="767"/>
      <c r="AI126" s="767"/>
      <c r="AJ126" s="768"/>
      <c r="AK126" s="769" t="s">
        <v>122</v>
      </c>
      <c r="AL126" s="767"/>
      <c r="AM126" s="767"/>
      <c r="AN126" s="767"/>
      <c r="AO126" s="768"/>
      <c r="AP126" s="811" t="s">
        <v>122</v>
      </c>
      <c r="AQ126" s="812"/>
      <c r="AR126" s="812"/>
      <c r="AS126" s="812"/>
      <c r="AT126" s="813"/>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41"/>
      <c r="CL126" s="842"/>
      <c r="CM126" s="842"/>
      <c r="CN126" s="842"/>
      <c r="CO126" s="843"/>
      <c r="CP126" s="802" t="s">
        <v>459</v>
      </c>
      <c r="CQ126" s="739"/>
      <c r="CR126" s="739"/>
      <c r="CS126" s="739"/>
      <c r="CT126" s="739"/>
      <c r="CU126" s="739"/>
      <c r="CV126" s="739"/>
      <c r="CW126" s="739"/>
      <c r="CX126" s="739"/>
      <c r="CY126" s="739"/>
      <c r="CZ126" s="739"/>
      <c r="DA126" s="739"/>
      <c r="DB126" s="739"/>
      <c r="DC126" s="739"/>
      <c r="DD126" s="739"/>
      <c r="DE126" s="739"/>
      <c r="DF126" s="740"/>
      <c r="DG126" s="803" t="s">
        <v>122</v>
      </c>
      <c r="DH126" s="804"/>
      <c r="DI126" s="804"/>
      <c r="DJ126" s="804"/>
      <c r="DK126" s="804"/>
      <c r="DL126" s="804" t="s">
        <v>122</v>
      </c>
      <c r="DM126" s="804"/>
      <c r="DN126" s="804"/>
      <c r="DO126" s="804"/>
      <c r="DP126" s="804"/>
      <c r="DQ126" s="804" t="s">
        <v>122</v>
      </c>
      <c r="DR126" s="804"/>
      <c r="DS126" s="804"/>
      <c r="DT126" s="804"/>
      <c r="DU126" s="804"/>
      <c r="DV126" s="781" t="s">
        <v>122</v>
      </c>
      <c r="DW126" s="781"/>
      <c r="DX126" s="781"/>
      <c r="DY126" s="781"/>
      <c r="DZ126" s="782"/>
    </row>
    <row r="127" spans="1:130" s="212" customFormat="1" ht="26.25" customHeight="1" x14ac:dyDescent="0.15">
      <c r="A127" s="809"/>
      <c r="B127" s="810"/>
      <c r="C127" s="825" t="s">
        <v>460</v>
      </c>
      <c r="D127" s="826"/>
      <c r="E127" s="826"/>
      <c r="F127" s="826"/>
      <c r="G127" s="826"/>
      <c r="H127" s="826"/>
      <c r="I127" s="826"/>
      <c r="J127" s="826"/>
      <c r="K127" s="826"/>
      <c r="L127" s="826"/>
      <c r="M127" s="826"/>
      <c r="N127" s="826"/>
      <c r="O127" s="826"/>
      <c r="P127" s="826"/>
      <c r="Q127" s="826"/>
      <c r="R127" s="826"/>
      <c r="S127" s="826"/>
      <c r="T127" s="826"/>
      <c r="U127" s="826"/>
      <c r="V127" s="826"/>
      <c r="W127" s="826"/>
      <c r="X127" s="826"/>
      <c r="Y127" s="826"/>
      <c r="Z127" s="827"/>
      <c r="AA127" s="766">
        <v>48</v>
      </c>
      <c r="AB127" s="767"/>
      <c r="AC127" s="767"/>
      <c r="AD127" s="767"/>
      <c r="AE127" s="768"/>
      <c r="AF127" s="769">
        <v>29</v>
      </c>
      <c r="AG127" s="767"/>
      <c r="AH127" s="767"/>
      <c r="AI127" s="767"/>
      <c r="AJ127" s="768"/>
      <c r="AK127" s="769">
        <v>15</v>
      </c>
      <c r="AL127" s="767"/>
      <c r="AM127" s="767"/>
      <c r="AN127" s="767"/>
      <c r="AO127" s="768"/>
      <c r="AP127" s="811">
        <v>0</v>
      </c>
      <c r="AQ127" s="812"/>
      <c r="AR127" s="812"/>
      <c r="AS127" s="812"/>
      <c r="AT127" s="813"/>
      <c r="AU127" s="214"/>
      <c r="AV127" s="214"/>
      <c r="AW127" s="214"/>
      <c r="AX127" s="828" t="s">
        <v>461</v>
      </c>
      <c r="AY127" s="799"/>
      <c r="AZ127" s="799"/>
      <c r="BA127" s="799"/>
      <c r="BB127" s="799"/>
      <c r="BC127" s="799"/>
      <c r="BD127" s="799"/>
      <c r="BE127" s="800"/>
      <c r="BF127" s="798" t="s">
        <v>462</v>
      </c>
      <c r="BG127" s="799"/>
      <c r="BH127" s="799"/>
      <c r="BI127" s="799"/>
      <c r="BJ127" s="799"/>
      <c r="BK127" s="799"/>
      <c r="BL127" s="800"/>
      <c r="BM127" s="798" t="s">
        <v>463</v>
      </c>
      <c r="BN127" s="799"/>
      <c r="BO127" s="799"/>
      <c r="BP127" s="799"/>
      <c r="BQ127" s="799"/>
      <c r="BR127" s="799"/>
      <c r="BS127" s="800"/>
      <c r="BT127" s="798" t="s">
        <v>464</v>
      </c>
      <c r="BU127" s="799"/>
      <c r="BV127" s="799"/>
      <c r="BW127" s="799"/>
      <c r="BX127" s="799"/>
      <c r="BY127" s="799"/>
      <c r="BZ127" s="801"/>
      <c r="CA127" s="214"/>
      <c r="CB127" s="214"/>
      <c r="CC127" s="214"/>
      <c r="CD127" s="237"/>
      <c r="CE127" s="237"/>
      <c r="CF127" s="237"/>
      <c r="CG127" s="214"/>
      <c r="CH127" s="214"/>
      <c r="CI127" s="214"/>
      <c r="CJ127" s="236"/>
      <c r="CK127" s="841"/>
      <c r="CL127" s="842"/>
      <c r="CM127" s="842"/>
      <c r="CN127" s="842"/>
      <c r="CO127" s="843"/>
      <c r="CP127" s="802" t="s">
        <v>465</v>
      </c>
      <c r="CQ127" s="739"/>
      <c r="CR127" s="739"/>
      <c r="CS127" s="739"/>
      <c r="CT127" s="739"/>
      <c r="CU127" s="739"/>
      <c r="CV127" s="739"/>
      <c r="CW127" s="739"/>
      <c r="CX127" s="739"/>
      <c r="CY127" s="739"/>
      <c r="CZ127" s="739"/>
      <c r="DA127" s="739"/>
      <c r="DB127" s="739"/>
      <c r="DC127" s="739"/>
      <c r="DD127" s="739"/>
      <c r="DE127" s="739"/>
      <c r="DF127" s="740"/>
      <c r="DG127" s="803" t="s">
        <v>122</v>
      </c>
      <c r="DH127" s="804"/>
      <c r="DI127" s="804"/>
      <c r="DJ127" s="804"/>
      <c r="DK127" s="804"/>
      <c r="DL127" s="804" t="s">
        <v>122</v>
      </c>
      <c r="DM127" s="804"/>
      <c r="DN127" s="804"/>
      <c r="DO127" s="804"/>
      <c r="DP127" s="804"/>
      <c r="DQ127" s="804" t="s">
        <v>122</v>
      </c>
      <c r="DR127" s="804"/>
      <c r="DS127" s="804"/>
      <c r="DT127" s="804"/>
      <c r="DU127" s="804"/>
      <c r="DV127" s="781" t="s">
        <v>122</v>
      </c>
      <c r="DW127" s="781"/>
      <c r="DX127" s="781"/>
      <c r="DY127" s="781"/>
      <c r="DZ127" s="782"/>
    </row>
    <row r="128" spans="1:130" s="212" customFormat="1" ht="26.25" customHeight="1" thickBot="1" x14ac:dyDescent="0.2">
      <c r="A128" s="783" t="s">
        <v>466</v>
      </c>
      <c r="B128" s="784"/>
      <c r="C128" s="784"/>
      <c r="D128" s="784"/>
      <c r="E128" s="784"/>
      <c r="F128" s="784"/>
      <c r="G128" s="784"/>
      <c r="H128" s="784"/>
      <c r="I128" s="784"/>
      <c r="J128" s="784"/>
      <c r="K128" s="784"/>
      <c r="L128" s="784"/>
      <c r="M128" s="784"/>
      <c r="N128" s="784"/>
      <c r="O128" s="784"/>
      <c r="P128" s="784"/>
      <c r="Q128" s="784"/>
      <c r="R128" s="784"/>
      <c r="S128" s="784"/>
      <c r="T128" s="784"/>
      <c r="U128" s="784"/>
      <c r="V128" s="784"/>
      <c r="W128" s="785" t="s">
        <v>467</v>
      </c>
      <c r="X128" s="785"/>
      <c r="Y128" s="785"/>
      <c r="Z128" s="786"/>
      <c r="AA128" s="787">
        <v>77522</v>
      </c>
      <c r="AB128" s="788"/>
      <c r="AC128" s="788"/>
      <c r="AD128" s="788"/>
      <c r="AE128" s="789"/>
      <c r="AF128" s="790">
        <v>86268</v>
      </c>
      <c r="AG128" s="788"/>
      <c r="AH128" s="788"/>
      <c r="AI128" s="788"/>
      <c r="AJ128" s="789"/>
      <c r="AK128" s="790">
        <v>76510</v>
      </c>
      <c r="AL128" s="788"/>
      <c r="AM128" s="788"/>
      <c r="AN128" s="788"/>
      <c r="AO128" s="789"/>
      <c r="AP128" s="791"/>
      <c r="AQ128" s="792"/>
      <c r="AR128" s="792"/>
      <c r="AS128" s="792"/>
      <c r="AT128" s="793"/>
      <c r="AU128" s="214"/>
      <c r="AV128" s="214"/>
      <c r="AW128" s="214"/>
      <c r="AX128" s="794" t="s">
        <v>468</v>
      </c>
      <c r="AY128" s="795"/>
      <c r="AZ128" s="795"/>
      <c r="BA128" s="795"/>
      <c r="BB128" s="795"/>
      <c r="BC128" s="795"/>
      <c r="BD128" s="795"/>
      <c r="BE128" s="796"/>
      <c r="BF128" s="773" t="s">
        <v>122</v>
      </c>
      <c r="BG128" s="774"/>
      <c r="BH128" s="774"/>
      <c r="BI128" s="774"/>
      <c r="BJ128" s="774"/>
      <c r="BK128" s="774"/>
      <c r="BL128" s="797"/>
      <c r="BM128" s="773">
        <v>15</v>
      </c>
      <c r="BN128" s="774"/>
      <c r="BO128" s="774"/>
      <c r="BP128" s="774"/>
      <c r="BQ128" s="774"/>
      <c r="BR128" s="774"/>
      <c r="BS128" s="797"/>
      <c r="BT128" s="773">
        <v>20</v>
      </c>
      <c r="BU128" s="774"/>
      <c r="BV128" s="774"/>
      <c r="BW128" s="774"/>
      <c r="BX128" s="774"/>
      <c r="BY128" s="774"/>
      <c r="BZ128" s="775"/>
      <c r="CA128" s="237"/>
      <c r="CB128" s="237"/>
      <c r="CC128" s="237"/>
      <c r="CD128" s="237"/>
      <c r="CE128" s="237"/>
      <c r="CF128" s="237"/>
      <c r="CG128" s="214"/>
      <c r="CH128" s="214"/>
      <c r="CI128" s="214"/>
      <c r="CJ128" s="236"/>
      <c r="CK128" s="844"/>
      <c r="CL128" s="845"/>
      <c r="CM128" s="845"/>
      <c r="CN128" s="845"/>
      <c r="CO128" s="846"/>
      <c r="CP128" s="776" t="s">
        <v>469</v>
      </c>
      <c r="CQ128" s="717"/>
      <c r="CR128" s="717"/>
      <c r="CS128" s="717"/>
      <c r="CT128" s="717"/>
      <c r="CU128" s="717"/>
      <c r="CV128" s="717"/>
      <c r="CW128" s="717"/>
      <c r="CX128" s="717"/>
      <c r="CY128" s="717"/>
      <c r="CZ128" s="717"/>
      <c r="DA128" s="717"/>
      <c r="DB128" s="717"/>
      <c r="DC128" s="717"/>
      <c r="DD128" s="717"/>
      <c r="DE128" s="717"/>
      <c r="DF128" s="718"/>
      <c r="DG128" s="777" t="s">
        <v>122</v>
      </c>
      <c r="DH128" s="778"/>
      <c r="DI128" s="778"/>
      <c r="DJ128" s="778"/>
      <c r="DK128" s="778"/>
      <c r="DL128" s="778" t="s">
        <v>122</v>
      </c>
      <c r="DM128" s="778"/>
      <c r="DN128" s="778"/>
      <c r="DO128" s="778"/>
      <c r="DP128" s="778"/>
      <c r="DQ128" s="778" t="s">
        <v>122</v>
      </c>
      <c r="DR128" s="778"/>
      <c r="DS128" s="778"/>
      <c r="DT128" s="778"/>
      <c r="DU128" s="778"/>
      <c r="DV128" s="779" t="s">
        <v>122</v>
      </c>
      <c r="DW128" s="779"/>
      <c r="DX128" s="779"/>
      <c r="DY128" s="779"/>
      <c r="DZ128" s="780"/>
    </row>
    <row r="129" spans="1:131" s="212" customFormat="1" ht="26.25" customHeight="1" x14ac:dyDescent="0.15">
      <c r="A129" s="761" t="s">
        <v>102</v>
      </c>
      <c r="B129" s="762"/>
      <c r="C129" s="762"/>
      <c r="D129" s="762"/>
      <c r="E129" s="762"/>
      <c r="F129" s="762"/>
      <c r="G129" s="762"/>
      <c r="H129" s="762"/>
      <c r="I129" s="762"/>
      <c r="J129" s="762"/>
      <c r="K129" s="762"/>
      <c r="L129" s="762"/>
      <c r="M129" s="762"/>
      <c r="N129" s="762"/>
      <c r="O129" s="762"/>
      <c r="P129" s="762"/>
      <c r="Q129" s="762"/>
      <c r="R129" s="762"/>
      <c r="S129" s="762"/>
      <c r="T129" s="762"/>
      <c r="U129" s="762"/>
      <c r="V129" s="762"/>
      <c r="W129" s="763" t="s">
        <v>470</v>
      </c>
      <c r="X129" s="764"/>
      <c r="Y129" s="764"/>
      <c r="Z129" s="765"/>
      <c r="AA129" s="766">
        <v>2515507</v>
      </c>
      <c r="AB129" s="767"/>
      <c r="AC129" s="767"/>
      <c r="AD129" s="767"/>
      <c r="AE129" s="768"/>
      <c r="AF129" s="769">
        <v>2502888</v>
      </c>
      <c r="AG129" s="767"/>
      <c r="AH129" s="767"/>
      <c r="AI129" s="767"/>
      <c r="AJ129" s="768"/>
      <c r="AK129" s="769">
        <v>2484986</v>
      </c>
      <c r="AL129" s="767"/>
      <c r="AM129" s="767"/>
      <c r="AN129" s="767"/>
      <c r="AO129" s="768"/>
      <c r="AP129" s="770"/>
      <c r="AQ129" s="771"/>
      <c r="AR129" s="771"/>
      <c r="AS129" s="771"/>
      <c r="AT129" s="772"/>
      <c r="AU129" s="215"/>
      <c r="AV129" s="215"/>
      <c r="AW129" s="215"/>
      <c r="AX129" s="738" t="s">
        <v>471</v>
      </c>
      <c r="AY129" s="739"/>
      <c r="AZ129" s="739"/>
      <c r="BA129" s="739"/>
      <c r="BB129" s="739"/>
      <c r="BC129" s="739"/>
      <c r="BD129" s="739"/>
      <c r="BE129" s="740"/>
      <c r="BF129" s="757" t="s">
        <v>122</v>
      </c>
      <c r="BG129" s="758"/>
      <c r="BH129" s="758"/>
      <c r="BI129" s="758"/>
      <c r="BJ129" s="758"/>
      <c r="BK129" s="758"/>
      <c r="BL129" s="759"/>
      <c r="BM129" s="757">
        <v>20</v>
      </c>
      <c r="BN129" s="758"/>
      <c r="BO129" s="758"/>
      <c r="BP129" s="758"/>
      <c r="BQ129" s="758"/>
      <c r="BR129" s="758"/>
      <c r="BS129" s="759"/>
      <c r="BT129" s="757">
        <v>30</v>
      </c>
      <c r="BU129" s="758"/>
      <c r="BV129" s="758"/>
      <c r="BW129" s="758"/>
      <c r="BX129" s="758"/>
      <c r="BY129" s="758"/>
      <c r="BZ129" s="760"/>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761" t="s">
        <v>472</v>
      </c>
      <c r="B130" s="762"/>
      <c r="C130" s="762"/>
      <c r="D130" s="762"/>
      <c r="E130" s="762"/>
      <c r="F130" s="762"/>
      <c r="G130" s="762"/>
      <c r="H130" s="762"/>
      <c r="I130" s="762"/>
      <c r="J130" s="762"/>
      <c r="K130" s="762"/>
      <c r="L130" s="762"/>
      <c r="M130" s="762"/>
      <c r="N130" s="762"/>
      <c r="O130" s="762"/>
      <c r="P130" s="762"/>
      <c r="Q130" s="762"/>
      <c r="R130" s="762"/>
      <c r="S130" s="762"/>
      <c r="T130" s="762"/>
      <c r="U130" s="762"/>
      <c r="V130" s="762"/>
      <c r="W130" s="763" t="s">
        <v>473</v>
      </c>
      <c r="X130" s="764"/>
      <c r="Y130" s="764"/>
      <c r="Z130" s="765"/>
      <c r="AA130" s="766">
        <v>551941</v>
      </c>
      <c r="AB130" s="767"/>
      <c r="AC130" s="767"/>
      <c r="AD130" s="767"/>
      <c r="AE130" s="768"/>
      <c r="AF130" s="769">
        <v>557672</v>
      </c>
      <c r="AG130" s="767"/>
      <c r="AH130" s="767"/>
      <c r="AI130" s="767"/>
      <c r="AJ130" s="768"/>
      <c r="AK130" s="769">
        <v>554428</v>
      </c>
      <c r="AL130" s="767"/>
      <c r="AM130" s="767"/>
      <c r="AN130" s="767"/>
      <c r="AO130" s="768"/>
      <c r="AP130" s="770"/>
      <c r="AQ130" s="771"/>
      <c r="AR130" s="771"/>
      <c r="AS130" s="771"/>
      <c r="AT130" s="772"/>
      <c r="AU130" s="215"/>
      <c r="AV130" s="215"/>
      <c r="AW130" s="215"/>
      <c r="AX130" s="738" t="s">
        <v>474</v>
      </c>
      <c r="AY130" s="739"/>
      <c r="AZ130" s="739"/>
      <c r="BA130" s="739"/>
      <c r="BB130" s="739"/>
      <c r="BC130" s="739"/>
      <c r="BD130" s="739"/>
      <c r="BE130" s="740"/>
      <c r="BF130" s="741">
        <v>12.8</v>
      </c>
      <c r="BG130" s="742"/>
      <c r="BH130" s="742"/>
      <c r="BI130" s="742"/>
      <c r="BJ130" s="742"/>
      <c r="BK130" s="742"/>
      <c r="BL130" s="743"/>
      <c r="BM130" s="741">
        <v>25</v>
      </c>
      <c r="BN130" s="742"/>
      <c r="BO130" s="742"/>
      <c r="BP130" s="742"/>
      <c r="BQ130" s="742"/>
      <c r="BR130" s="742"/>
      <c r="BS130" s="743"/>
      <c r="BT130" s="741">
        <v>35</v>
      </c>
      <c r="BU130" s="742"/>
      <c r="BV130" s="742"/>
      <c r="BW130" s="742"/>
      <c r="BX130" s="742"/>
      <c r="BY130" s="742"/>
      <c r="BZ130" s="74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745"/>
      <c r="B131" s="746"/>
      <c r="C131" s="746"/>
      <c r="D131" s="746"/>
      <c r="E131" s="746"/>
      <c r="F131" s="746"/>
      <c r="G131" s="746"/>
      <c r="H131" s="746"/>
      <c r="I131" s="746"/>
      <c r="J131" s="746"/>
      <c r="K131" s="746"/>
      <c r="L131" s="746"/>
      <c r="M131" s="746"/>
      <c r="N131" s="746"/>
      <c r="O131" s="746"/>
      <c r="P131" s="746"/>
      <c r="Q131" s="746"/>
      <c r="R131" s="746"/>
      <c r="S131" s="746"/>
      <c r="T131" s="746"/>
      <c r="U131" s="746"/>
      <c r="V131" s="746"/>
      <c r="W131" s="747" t="s">
        <v>475</v>
      </c>
      <c r="X131" s="748"/>
      <c r="Y131" s="748"/>
      <c r="Z131" s="749"/>
      <c r="AA131" s="750">
        <v>1963566</v>
      </c>
      <c r="AB131" s="751"/>
      <c r="AC131" s="751"/>
      <c r="AD131" s="751"/>
      <c r="AE131" s="752"/>
      <c r="AF131" s="753">
        <v>1945216</v>
      </c>
      <c r="AG131" s="751"/>
      <c r="AH131" s="751"/>
      <c r="AI131" s="751"/>
      <c r="AJ131" s="752"/>
      <c r="AK131" s="753">
        <v>1930558</v>
      </c>
      <c r="AL131" s="751"/>
      <c r="AM131" s="751"/>
      <c r="AN131" s="751"/>
      <c r="AO131" s="752"/>
      <c r="AP131" s="754"/>
      <c r="AQ131" s="755"/>
      <c r="AR131" s="755"/>
      <c r="AS131" s="755"/>
      <c r="AT131" s="756"/>
      <c r="AU131" s="215"/>
      <c r="AV131" s="215"/>
      <c r="AW131" s="215"/>
      <c r="AX131" s="716" t="s">
        <v>476</v>
      </c>
      <c r="AY131" s="717"/>
      <c r="AZ131" s="717"/>
      <c r="BA131" s="717"/>
      <c r="BB131" s="717"/>
      <c r="BC131" s="717"/>
      <c r="BD131" s="717"/>
      <c r="BE131" s="718"/>
      <c r="BF131" s="719" t="s">
        <v>122</v>
      </c>
      <c r="BG131" s="720"/>
      <c r="BH131" s="720"/>
      <c r="BI131" s="720"/>
      <c r="BJ131" s="720"/>
      <c r="BK131" s="720"/>
      <c r="BL131" s="721"/>
      <c r="BM131" s="719">
        <v>350</v>
      </c>
      <c r="BN131" s="720"/>
      <c r="BO131" s="720"/>
      <c r="BP131" s="720"/>
      <c r="BQ131" s="720"/>
      <c r="BR131" s="720"/>
      <c r="BS131" s="721"/>
      <c r="BT131" s="722"/>
      <c r="BU131" s="723"/>
      <c r="BV131" s="723"/>
      <c r="BW131" s="723"/>
      <c r="BX131" s="723"/>
      <c r="BY131" s="723"/>
      <c r="BZ131" s="7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725" t="s">
        <v>477</v>
      </c>
      <c r="B132" s="726"/>
      <c r="C132" s="726"/>
      <c r="D132" s="726"/>
      <c r="E132" s="726"/>
      <c r="F132" s="726"/>
      <c r="G132" s="726"/>
      <c r="H132" s="726"/>
      <c r="I132" s="726"/>
      <c r="J132" s="726"/>
      <c r="K132" s="726"/>
      <c r="L132" s="726"/>
      <c r="M132" s="726"/>
      <c r="N132" s="726"/>
      <c r="O132" s="726"/>
      <c r="P132" s="726"/>
      <c r="Q132" s="726"/>
      <c r="R132" s="726"/>
      <c r="S132" s="726"/>
      <c r="T132" s="726"/>
      <c r="U132" s="726"/>
      <c r="V132" s="729" t="s">
        <v>478</v>
      </c>
      <c r="W132" s="729"/>
      <c r="X132" s="729"/>
      <c r="Y132" s="729"/>
      <c r="Z132" s="730"/>
      <c r="AA132" s="731">
        <v>13.87359</v>
      </c>
      <c r="AB132" s="732"/>
      <c r="AC132" s="732"/>
      <c r="AD132" s="732"/>
      <c r="AE132" s="733"/>
      <c r="AF132" s="734">
        <v>12.166930000000001</v>
      </c>
      <c r="AG132" s="732"/>
      <c r="AH132" s="732"/>
      <c r="AI132" s="732"/>
      <c r="AJ132" s="733"/>
      <c r="AK132" s="734">
        <v>12.39232</v>
      </c>
      <c r="AL132" s="732"/>
      <c r="AM132" s="732"/>
      <c r="AN132" s="732"/>
      <c r="AO132" s="733"/>
      <c r="AP132" s="735"/>
      <c r="AQ132" s="736"/>
      <c r="AR132" s="736"/>
      <c r="AS132" s="736"/>
      <c r="AT132" s="73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727"/>
      <c r="B133" s="728"/>
      <c r="C133" s="728"/>
      <c r="D133" s="728"/>
      <c r="E133" s="728"/>
      <c r="F133" s="728"/>
      <c r="G133" s="728"/>
      <c r="H133" s="728"/>
      <c r="I133" s="728"/>
      <c r="J133" s="728"/>
      <c r="K133" s="728"/>
      <c r="L133" s="728"/>
      <c r="M133" s="728"/>
      <c r="N133" s="728"/>
      <c r="O133" s="728"/>
      <c r="P133" s="728"/>
      <c r="Q133" s="728"/>
      <c r="R133" s="728"/>
      <c r="S133" s="728"/>
      <c r="T133" s="728"/>
      <c r="U133" s="728"/>
      <c r="V133" s="708" t="s">
        <v>479</v>
      </c>
      <c r="W133" s="708"/>
      <c r="X133" s="708"/>
      <c r="Y133" s="708"/>
      <c r="Z133" s="709"/>
      <c r="AA133" s="710">
        <v>14.6</v>
      </c>
      <c r="AB133" s="711"/>
      <c r="AC133" s="711"/>
      <c r="AD133" s="711"/>
      <c r="AE133" s="712"/>
      <c r="AF133" s="710">
        <v>13.7</v>
      </c>
      <c r="AG133" s="711"/>
      <c r="AH133" s="711"/>
      <c r="AI133" s="711"/>
      <c r="AJ133" s="712"/>
      <c r="AK133" s="710">
        <v>12.8</v>
      </c>
      <c r="AL133" s="711"/>
      <c r="AM133" s="711"/>
      <c r="AN133" s="711"/>
      <c r="AO133" s="712"/>
      <c r="AP133" s="713"/>
      <c r="AQ133" s="714"/>
      <c r="AR133" s="714"/>
      <c r="AS133" s="714"/>
      <c r="AT133" s="71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kloyfG/0Z2+BZaOjd4ubrQLO6E0FrNb9UO2QnRfqI0Ocut+L4gtc97Tmu4KXtbaBk235fxHt4y0pqZkhQHiHzw==" saltValue="4ME4PavsAImtf7iAKsuO+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73" zoomScaleNormal="85" zoomScaleSheetLayoutView="100"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480</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t0DC68wk9tOWfgyED6nanpNXoBiPixqQt+YwXRtzpE/0cRKkST/1itdpZNnxWtew8mG6AAXZtAwBxBHuf8DRlQ==" saltValue="eH+uZ4vJ5U/SPBRO2k42j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AB37" zoomScaleNormal="100"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FvKc/udegjowDpHu9pFIrW1skpFBdUXyi1wjjhArkljj0GgJUAjRkIYy7fUcMf8byrGSyL0mr/UK8aF3jEMWVQ==" saltValue="bC+kMCpCesNm4xKkfV1Oxg=="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topLeftCell="A34" zoomScale="85" zoomScaleSheetLayoutView="85"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481</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482</v>
      </c>
      <c r="AL6" s="248"/>
      <c r="AM6" s="248"/>
      <c r="AN6" s="248"/>
    </row>
    <row r="7" spans="1:46" ht="13.5" customHeight="1" x14ac:dyDescent="0.15">
      <c r="A7" s="247"/>
      <c r="AK7" s="250"/>
      <c r="AL7" s="251"/>
      <c r="AM7" s="251"/>
      <c r="AN7" s="252"/>
      <c r="AO7" s="1105" t="s">
        <v>483</v>
      </c>
      <c r="AP7" s="253"/>
      <c r="AQ7" s="254" t="s">
        <v>484</v>
      </c>
      <c r="AR7" s="255"/>
    </row>
    <row r="8" spans="1:46" x14ac:dyDescent="0.15">
      <c r="A8" s="247"/>
      <c r="AK8" s="256"/>
      <c r="AL8" s="257"/>
      <c r="AM8" s="257"/>
      <c r="AN8" s="258"/>
      <c r="AO8" s="1106"/>
      <c r="AP8" s="259" t="s">
        <v>485</v>
      </c>
      <c r="AQ8" s="260" t="s">
        <v>486</v>
      </c>
      <c r="AR8" s="261" t="s">
        <v>487</v>
      </c>
    </row>
    <row r="9" spans="1:46" x14ac:dyDescent="0.15">
      <c r="A9" s="247"/>
      <c r="AK9" s="1117" t="s">
        <v>488</v>
      </c>
      <c r="AL9" s="1118"/>
      <c r="AM9" s="1118"/>
      <c r="AN9" s="1119"/>
      <c r="AO9" s="262">
        <v>610952</v>
      </c>
      <c r="AP9" s="262">
        <v>284032</v>
      </c>
      <c r="AQ9" s="263">
        <v>263788</v>
      </c>
      <c r="AR9" s="264">
        <v>7.7</v>
      </c>
    </row>
    <row r="10" spans="1:46" ht="13.5" customHeight="1" x14ac:dyDescent="0.15">
      <c r="A10" s="247"/>
      <c r="AK10" s="1117" t="s">
        <v>489</v>
      </c>
      <c r="AL10" s="1118"/>
      <c r="AM10" s="1118"/>
      <c r="AN10" s="1119"/>
      <c r="AO10" s="265">
        <v>168357</v>
      </c>
      <c r="AP10" s="265">
        <v>78269</v>
      </c>
      <c r="AQ10" s="266">
        <v>39680</v>
      </c>
      <c r="AR10" s="267">
        <v>97.3</v>
      </c>
    </row>
    <row r="11" spans="1:46" ht="13.5" customHeight="1" x14ac:dyDescent="0.15">
      <c r="A11" s="247"/>
      <c r="AK11" s="1117" t="s">
        <v>490</v>
      </c>
      <c r="AL11" s="1118"/>
      <c r="AM11" s="1118"/>
      <c r="AN11" s="1119"/>
      <c r="AO11" s="265" t="s">
        <v>491</v>
      </c>
      <c r="AP11" s="265" t="s">
        <v>491</v>
      </c>
      <c r="AQ11" s="266">
        <v>4557</v>
      </c>
      <c r="AR11" s="267" t="s">
        <v>491</v>
      </c>
    </row>
    <row r="12" spans="1:46" ht="13.5" customHeight="1" x14ac:dyDescent="0.15">
      <c r="A12" s="247"/>
      <c r="AK12" s="1117" t="s">
        <v>492</v>
      </c>
      <c r="AL12" s="1118"/>
      <c r="AM12" s="1118"/>
      <c r="AN12" s="1119"/>
      <c r="AO12" s="265" t="s">
        <v>491</v>
      </c>
      <c r="AP12" s="265" t="s">
        <v>491</v>
      </c>
      <c r="AQ12" s="266" t="s">
        <v>491</v>
      </c>
      <c r="AR12" s="267" t="s">
        <v>491</v>
      </c>
    </row>
    <row r="13" spans="1:46" ht="13.5" customHeight="1" x14ac:dyDescent="0.15">
      <c r="A13" s="247"/>
      <c r="AK13" s="1117" t="s">
        <v>493</v>
      </c>
      <c r="AL13" s="1118"/>
      <c r="AM13" s="1118"/>
      <c r="AN13" s="1119"/>
      <c r="AO13" s="265">
        <v>277709</v>
      </c>
      <c r="AP13" s="265">
        <v>129107</v>
      </c>
      <c r="AQ13" s="266">
        <v>12917</v>
      </c>
      <c r="AR13" s="267">
        <v>899.5</v>
      </c>
    </row>
    <row r="14" spans="1:46" ht="13.5" customHeight="1" x14ac:dyDescent="0.15">
      <c r="A14" s="247"/>
      <c r="AK14" s="1117" t="s">
        <v>494</v>
      </c>
      <c r="AL14" s="1118"/>
      <c r="AM14" s="1118"/>
      <c r="AN14" s="1119"/>
      <c r="AO14" s="265">
        <v>15037</v>
      </c>
      <c r="AP14" s="265">
        <v>6991</v>
      </c>
      <c r="AQ14" s="266">
        <v>4746</v>
      </c>
      <c r="AR14" s="267">
        <v>47.3</v>
      </c>
    </row>
    <row r="15" spans="1:46" ht="13.5" customHeight="1" x14ac:dyDescent="0.15">
      <c r="A15" s="247"/>
      <c r="AK15" s="1120" t="s">
        <v>495</v>
      </c>
      <c r="AL15" s="1121"/>
      <c r="AM15" s="1121"/>
      <c r="AN15" s="1122"/>
      <c r="AO15" s="265">
        <v>-24484</v>
      </c>
      <c r="AP15" s="265">
        <v>-11383</v>
      </c>
      <c r="AQ15" s="266">
        <v>-12765</v>
      </c>
      <c r="AR15" s="267">
        <v>-10.8</v>
      </c>
    </row>
    <row r="16" spans="1:46" x14ac:dyDescent="0.15">
      <c r="A16" s="247"/>
      <c r="AK16" s="1120" t="s">
        <v>177</v>
      </c>
      <c r="AL16" s="1121"/>
      <c r="AM16" s="1121"/>
      <c r="AN16" s="1122"/>
      <c r="AO16" s="265">
        <v>1047571</v>
      </c>
      <c r="AP16" s="265">
        <v>487016</v>
      </c>
      <c r="AQ16" s="266">
        <v>312922</v>
      </c>
      <c r="AR16" s="267">
        <v>55.6</v>
      </c>
    </row>
    <row r="17" spans="1:46" x14ac:dyDescent="0.15">
      <c r="A17" s="247"/>
    </row>
    <row r="18" spans="1:46" x14ac:dyDescent="0.15">
      <c r="A18" s="247"/>
      <c r="AQ18" s="268"/>
      <c r="AR18" s="268"/>
    </row>
    <row r="19" spans="1:46" x14ac:dyDescent="0.15">
      <c r="A19" s="247"/>
      <c r="AK19" s="243" t="s">
        <v>496</v>
      </c>
    </row>
    <row r="20" spans="1:46" x14ac:dyDescent="0.15">
      <c r="A20" s="247"/>
      <c r="AK20" s="269"/>
      <c r="AL20" s="270"/>
      <c r="AM20" s="270"/>
      <c r="AN20" s="271"/>
      <c r="AO20" s="272" t="s">
        <v>497</v>
      </c>
      <c r="AP20" s="273" t="s">
        <v>498</v>
      </c>
      <c r="AQ20" s="274" t="s">
        <v>499</v>
      </c>
      <c r="AR20" s="275"/>
    </row>
    <row r="21" spans="1:46" s="248" customFormat="1" x14ac:dyDescent="0.15">
      <c r="A21" s="276"/>
      <c r="AK21" s="1123" t="s">
        <v>500</v>
      </c>
      <c r="AL21" s="1124"/>
      <c r="AM21" s="1124"/>
      <c r="AN21" s="1125"/>
      <c r="AO21" s="277">
        <v>26.96</v>
      </c>
      <c r="AP21" s="278">
        <v>24.75</v>
      </c>
      <c r="AQ21" s="279">
        <v>2.21</v>
      </c>
      <c r="AS21" s="280"/>
      <c r="AT21" s="276"/>
    </row>
    <row r="22" spans="1:46" s="248" customFormat="1" x14ac:dyDescent="0.15">
      <c r="A22" s="276"/>
      <c r="AK22" s="1123" t="s">
        <v>501</v>
      </c>
      <c r="AL22" s="1124"/>
      <c r="AM22" s="1124"/>
      <c r="AN22" s="1125"/>
      <c r="AO22" s="281">
        <v>96</v>
      </c>
      <c r="AP22" s="282">
        <v>95.6</v>
      </c>
      <c r="AQ22" s="283">
        <v>0.4</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16" t="s">
        <v>502</v>
      </c>
      <c r="B26" s="1116"/>
      <c r="C26" s="1116"/>
      <c r="D26" s="1116"/>
      <c r="E26" s="1116"/>
      <c r="F26" s="1116"/>
      <c r="G26" s="1116"/>
      <c r="H26" s="1116"/>
      <c r="I26" s="1116"/>
      <c r="J26" s="1116"/>
      <c r="K26" s="1116"/>
      <c r="L26" s="1116"/>
      <c r="M26" s="1116"/>
      <c r="N26" s="1116"/>
      <c r="O26" s="1116"/>
      <c r="P26" s="1116"/>
      <c r="Q26" s="1116"/>
      <c r="R26" s="1116"/>
      <c r="S26" s="1116"/>
      <c r="T26" s="1116"/>
      <c r="U26" s="1116"/>
      <c r="V26" s="1116"/>
      <c r="W26" s="1116"/>
      <c r="X26" s="1116"/>
      <c r="Y26" s="1116"/>
      <c r="Z26" s="1116"/>
      <c r="AA26" s="1116"/>
      <c r="AB26" s="1116"/>
      <c r="AC26" s="1116"/>
      <c r="AD26" s="1116"/>
      <c r="AE26" s="1116"/>
      <c r="AF26" s="1116"/>
      <c r="AG26" s="1116"/>
      <c r="AH26" s="1116"/>
      <c r="AI26" s="1116"/>
      <c r="AJ26" s="1116"/>
      <c r="AK26" s="1116"/>
      <c r="AL26" s="1116"/>
      <c r="AM26" s="1116"/>
      <c r="AN26" s="1116"/>
      <c r="AO26" s="1116"/>
      <c r="AP26" s="1116"/>
      <c r="AQ26" s="1116"/>
      <c r="AR26" s="1116"/>
      <c r="AS26" s="1116"/>
    </row>
    <row r="27" spans="1:46" x14ac:dyDescent="0.15">
      <c r="A27" s="288"/>
      <c r="AS27" s="243"/>
      <c r="AT27" s="243"/>
    </row>
    <row r="28" spans="1:46" ht="17.25" x14ac:dyDescent="0.15">
      <c r="A28" s="244" t="s">
        <v>503</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504</v>
      </c>
      <c r="AL29" s="248"/>
      <c r="AM29" s="248"/>
      <c r="AN29" s="248"/>
      <c r="AS29" s="290"/>
    </row>
    <row r="30" spans="1:46" ht="13.5" customHeight="1" x14ac:dyDescent="0.15">
      <c r="A30" s="247"/>
      <c r="AK30" s="250"/>
      <c r="AL30" s="251"/>
      <c r="AM30" s="251"/>
      <c r="AN30" s="252"/>
      <c r="AO30" s="1105" t="s">
        <v>483</v>
      </c>
      <c r="AP30" s="253"/>
      <c r="AQ30" s="254" t="s">
        <v>484</v>
      </c>
      <c r="AR30" s="255"/>
    </row>
    <row r="31" spans="1:46" x14ac:dyDescent="0.15">
      <c r="A31" s="247"/>
      <c r="AK31" s="256"/>
      <c r="AL31" s="257"/>
      <c r="AM31" s="257"/>
      <c r="AN31" s="258"/>
      <c r="AO31" s="1106"/>
      <c r="AP31" s="259" t="s">
        <v>485</v>
      </c>
      <c r="AQ31" s="260" t="s">
        <v>486</v>
      </c>
      <c r="AR31" s="261" t="s">
        <v>487</v>
      </c>
    </row>
    <row r="32" spans="1:46" ht="27" customHeight="1" x14ac:dyDescent="0.15">
      <c r="A32" s="247"/>
      <c r="AK32" s="1107" t="s">
        <v>505</v>
      </c>
      <c r="AL32" s="1108"/>
      <c r="AM32" s="1108"/>
      <c r="AN32" s="1109"/>
      <c r="AO32" s="291">
        <v>610109</v>
      </c>
      <c r="AP32" s="291">
        <v>283640</v>
      </c>
      <c r="AQ32" s="292">
        <v>170896</v>
      </c>
      <c r="AR32" s="293">
        <v>66</v>
      </c>
    </row>
    <row r="33" spans="1:46" ht="13.5" customHeight="1" x14ac:dyDescent="0.15">
      <c r="A33" s="247"/>
      <c r="AK33" s="1107" t="s">
        <v>506</v>
      </c>
      <c r="AL33" s="1108"/>
      <c r="AM33" s="1108"/>
      <c r="AN33" s="1109"/>
      <c r="AO33" s="291" t="s">
        <v>491</v>
      </c>
      <c r="AP33" s="291" t="s">
        <v>491</v>
      </c>
      <c r="AQ33" s="292" t="s">
        <v>491</v>
      </c>
      <c r="AR33" s="293" t="s">
        <v>491</v>
      </c>
    </row>
    <row r="34" spans="1:46" ht="27" customHeight="1" x14ac:dyDescent="0.15">
      <c r="A34" s="247"/>
      <c r="AK34" s="1107" t="s">
        <v>507</v>
      </c>
      <c r="AL34" s="1108"/>
      <c r="AM34" s="1108"/>
      <c r="AN34" s="1109"/>
      <c r="AO34" s="291" t="s">
        <v>491</v>
      </c>
      <c r="AP34" s="291" t="s">
        <v>491</v>
      </c>
      <c r="AQ34" s="292">
        <v>5</v>
      </c>
      <c r="AR34" s="293" t="s">
        <v>491</v>
      </c>
    </row>
    <row r="35" spans="1:46" ht="27" customHeight="1" x14ac:dyDescent="0.15">
      <c r="A35" s="247"/>
      <c r="AK35" s="1107" t="s">
        <v>508</v>
      </c>
      <c r="AL35" s="1108"/>
      <c r="AM35" s="1108"/>
      <c r="AN35" s="1109"/>
      <c r="AO35" s="291">
        <v>223270</v>
      </c>
      <c r="AP35" s="291">
        <v>103798</v>
      </c>
      <c r="AQ35" s="292">
        <v>33138</v>
      </c>
      <c r="AR35" s="293">
        <v>213.2</v>
      </c>
    </row>
    <row r="36" spans="1:46" ht="27" customHeight="1" x14ac:dyDescent="0.15">
      <c r="A36" s="247"/>
      <c r="AK36" s="1107" t="s">
        <v>509</v>
      </c>
      <c r="AL36" s="1108"/>
      <c r="AM36" s="1108"/>
      <c r="AN36" s="1109"/>
      <c r="AO36" s="291">
        <v>35664</v>
      </c>
      <c r="AP36" s="291">
        <v>16580</v>
      </c>
      <c r="AQ36" s="292">
        <v>2943</v>
      </c>
      <c r="AR36" s="293">
        <v>463.4</v>
      </c>
    </row>
    <row r="37" spans="1:46" ht="13.5" customHeight="1" x14ac:dyDescent="0.15">
      <c r="A37" s="247"/>
      <c r="AK37" s="1107" t="s">
        <v>510</v>
      </c>
      <c r="AL37" s="1108"/>
      <c r="AM37" s="1108"/>
      <c r="AN37" s="1109"/>
      <c r="AO37" s="291">
        <v>15</v>
      </c>
      <c r="AP37" s="291">
        <v>7</v>
      </c>
      <c r="AQ37" s="292">
        <v>1487</v>
      </c>
      <c r="AR37" s="293">
        <v>-99.5</v>
      </c>
    </row>
    <row r="38" spans="1:46" ht="27" customHeight="1" x14ac:dyDescent="0.15">
      <c r="A38" s="247"/>
      <c r="AK38" s="1110" t="s">
        <v>511</v>
      </c>
      <c r="AL38" s="1111"/>
      <c r="AM38" s="1111"/>
      <c r="AN38" s="1112"/>
      <c r="AO38" s="294">
        <v>1121</v>
      </c>
      <c r="AP38" s="294">
        <v>521</v>
      </c>
      <c r="AQ38" s="295">
        <v>60</v>
      </c>
      <c r="AR38" s="283">
        <v>768.3</v>
      </c>
      <c r="AS38" s="290"/>
    </row>
    <row r="39" spans="1:46" x14ac:dyDescent="0.15">
      <c r="A39" s="247"/>
      <c r="AK39" s="1110" t="s">
        <v>512</v>
      </c>
      <c r="AL39" s="1111"/>
      <c r="AM39" s="1111"/>
      <c r="AN39" s="1112"/>
      <c r="AO39" s="291">
        <v>-76510</v>
      </c>
      <c r="AP39" s="291">
        <v>-35570</v>
      </c>
      <c r="AQ39" s="292">
        <v>-8408</v>
      </c>
      <c r="AR39" s="293">
        <v>323</v>
      </c>
      <c r="AS39" s="290"/>
    </row>
    <row r="40" spans="1:46" ht="27" customHeight="1" x14ac:dyDescent="0.15">
      <c r="A40" s="247"/>
      <c r="AK40" s="1107" t="s">
        <v>513</v>
      </c>
      <c r="AL40" s="1108"/>
      <c r="AM40" s="1108"/>
      <c r="AN40" s="1109"/>
      <c r="AO40" s="291">
        <v>-554428</v>
      </c>
      <c r="AP40" s="291">
        <v>-257754</v>
      </c>
      <c r="AQ40" s="292">
        <v>-141122</v>
      </c>
      <c r="AR40" s="293">
        <v>82.6</v>
      </c>
      <c r="AS40" s="290"/>
    </row>
    <row r="41" spans="1:46" x14ac:dyDescent="0.15">
      <c r="A41" s="247"/>
      <c r="AK41" s="1113" t="s">
        <v>287</v>
      </c>
      <c r="AL41" s="1114"/>
      <c r="AM41" s="1114"/>
      <c r="AN41" s="1115"/>
      <c r="AO41" s="291">
        <v>239241</v>
      </c>
      <c r="AP41" s="291">
        <v>111223</v>
      </c>
      <c r="AQ41" s="292">
        <v>59000</v>
      </c>
      <c r="AR41" s="293">
        <v>88.5</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514</v>
      </c>
    </row>
    <row r="48" spans="1:46" x14ac:dyDescent="0.15">
      <c r="A48" s="247"/>
      <c r="AK48" s="301" t="s">
        <v>515</v>
      </c>
      <c r="AL48" s="301"/>
      <c r="AM48" s="301"/>
      <c r="AN48" s="301"/>
      <c r="AO48" s="301"/>
      <c r="AP48" s="301"/>
      <c r="AQ48" s="302"/>
      <c r="AR48" s="301"/>
    </row>
    <row r="49" spans="1:44" ht="13.5" customHeight="1" x14ac:dyDescent="0.15">
      <c r="A49" s="247"/>
      <c r="AK49" s="303"/>
      <c r="AL49" s="304"/>
      <c r="AM49" s="1100" t="s">
        <v>483</v>
      </c>
      <c r="AN49" s="1102" t="s">
        <v>516</v>
      </c>
      <c r="AO49" s="1103"/>
      <c r="AP49" s="1103"/>
      <c r="AQ49" s="1103"/>
      <c r="AR49" s="1104"/>
    </row>
    <row r="50" spans="1:44" x14ac:dyDescent="0.15">
      <c r="A50" s="247"/>
      <c r="AK50" s="305"/>
      <c r="AL50" s="306"/>
      <c r="AM50" s="1101"/>
      <c r="AN50" s="307" t="s">
        <v>517</v>
      </c>
      <c r="AO50" s="308" t="s">
        <v>518</v>
      </c>
      <c r="AP50" s="309" t="s">
        <v>519</v>
      </c>
      <c r="AQ50" s="310" t="s">
        <v>520</v>
      </c>
      <c r="AR50" s="311" t="s">
        <v>521</v>
      </c>
    </row>
    <row r="51" spans="1:44" x14ac:dyDescent="0.15">
      <c r="A51" s="247"/>
      <c r="AK51" s="303" t="s">
        <v>522</v>
      </c>
      <c r="AL51" s="304"/>
      <c r="AM51" s="312">
        <v>319572</v>
      </c>
      <c r="AN51" s="313">
        <v>133824</v>
      </c>
      <c r="AO51" s="314">
        <v>-45.4</v>
      </c>
      <c r="AP51" s="315">
        <v>301035</v>
      </c>
      <c r="AQ51" s="316">
        <v>12.2</v>
      </c>
      <c r="AR51" s="317">
        <v>-57.6</v>
      </c>
    </row>
    <row r="52" spans="1:44" x14ac:dyDescent="0.15">
      <c r="A52" s="247"/>
      <c r="AK52" s="318"/>
      <c r="AL52" s="319" t="s">
        <v>523</v>
      </c>
      <c r="AM52" s="320">
        <v>114122</v>
      </c>
      <c r="AN52" s="321">
        <v>47790</v>
      </c>
      <c r="AO52" s="322">
        <v>-8.6999999999999993</v>
      </c>
      <c r="AP52" s="323">
        <v>154376</v>
      </c>
      <c r="AQ52" s="324">
        <v>29.1</v>
      </c>
      <c r="AR52" s="325">
        <v>-37.799999999999997</v>
      </c>
    </row>
    <row r="53" spans="1:44" x14ac:dyDescent="0.15">
      <c r="A53" s="247"/>
      <c r="AK53" s="303" t="s">
        <v>524</v>
      </c>
      <c r="AL53" s="304"/>
      <c r="AM53" s="312">
        <v>465837</v>
      </c>
      <c r="AN53" s="313">
        <v>199673</v>
      </c>
      <c r="AO53" s="314">
        <v>49.2</v>
      </c>
      <c r="AP53" s="315">
        <v>277467</v>
      </c>
      <c r="AQ53" s="316">
        <v>-7.8</v>
      </c>
      <c r="AR53" s="317">
        <v>57</v>
      </c>
    </row>
    <row r="54" spans="1:44" x14ac:dyDescent="0.15">
      <c r="A54" s="247"/>
      <c r="AK54" s="318"/>
      <c r="AL54" s="319" t="s">
        <v>523</v>
      </c>
      <c r="AM54" s="320">
        <v>218803</v>
      </c>
      <c r="AN54" s="321">
        <v>93786</v>
      </c>
      <c r="AO54" s="322">
        <v>96.2</v>
      </c>
      <c r="AP54" s="323">
        <v>128378</v>
      </c>
      <c r="AQ54" s="324">
        <v>-16.8</v>
      </c>
      <c r="AR54" s="325">
        <v>113</v>
      </c>
    </row>
    <row r="55" spans="1:44" x14ac:dyDescent="0.15">
      <c r="A55" s="247"/>
      <c r="AK55" s="303" t="s">
        <v>525</v>
      </c>
      <c r="AL55" s="304"/>
      <c r="AM55" s="312">
        <v>658752</v>
      </c>
      <c r="AN55" s="313">
        <v>291612</v>
      </c>
      <c r="AO55" s="314">
        <v>46</v>
      </c>
      <c r="AP55" s="315">
        <v>282256</v>
      </c>
      <c r="AQ55" s="316">
        <v>1.7</v>
      </c>
      <c r="AR55" s="317">
        <v>44.3</v>
      </c>
    </row>
    <row r="56" spans="1:44" x14ac:dyDescent="0.15">
      <c r="A56" s="247"/>
      <c r="AK56" s="318"/>
      <c r="AL56" s="319" t="s">
        <v>523</v>
      </c>
      <c r="AM56" s="320">
        <v>299545</v>
      </c>
      <c r="AN56" s="321">
        <v>132601</v>
      </c>
      <c r="AO56" s="322">
        <v>41.4</v>
      </c>
      <c r="AP56" s="323">
        <v>145453</v>
      </c>
      <c r="AQ56" s="324">
        <v>13.3</v>
      </c>
      <c r="AR56" s="325">
        <v>28.1</v>
      </c>
    </row>
    <row r="57" spans="1:44" x14ac:dyDescent="0.15">
      <c r="A57" s="247"/>
      <c r="AK57" s="303" t="s">
        <v>526</v>
      </c>
      <c r="AL57" s="304"/>
      <c r="AM57" s="312">
        <v>1046627</v>
      </c>
      <c r="AN57" s="313">
        <v>477041</v>
      </c>
      <c r="AO57" s="314">
        <v>63.6</v>
      </c>
      <c r="AP57" s="315">
        <v>295341</v>
      </c>
      <c r="AQ57" s="316">
        <v>4.5999999999999996</v>
      </c>
      <c r="AR57" s="317">
        <v>59</v>
      </c>
    </row>
    <row r="58" spans="1:44" x14ac:dyDescent="0.15">
      <c r="A58" s="247"/>
      <c r="AK58" s="318"/>
      <c r="AL58" s="319" t="s">
        <v>523</v>
      </c>
      <c r="AM58" s="320">
        <v>748679</v>
      </c>
      <c r="AN58" s="321">
        <v>341239</v>
      </c>
      <c r="AO58" s="322">
        <v>157.30000000000001</v>
      </c>
      <c r="AP58" s="323">
        <v>137402</v>
      </c>
      <c r="AQ58" s="324">
        <v>-5.5</v>
      </c>
      <c r="AR58" s="325">
        <v>162.80000000000001</v>
      </c>
    </row>
    <row r="59" spans="1:44" x14ac:dyDescent="0.15">
      <c r="A59" s="247"/>
      <c r="AK59" s="303" t="s">
        <v>527</v>
      </c>
      <c r="AL59" s="304"/>
      <c r="AM59" s="312">
        <v>925818</v>
      </c>
      <c r="AN59" s="313">
        <v>430413</v>
      </c>
      <c r="AO59" s="314">
        <v>-9.8000000000000007</v>
      </c>
      <c r="AP59" s="315">
        <v>292845</v>
      </c>
      <c r="AQ59" s="316">
        <v>-0.8</v>
      </c>
      <c r="AR59" s="317">
        <v>-9</v>
      </c>
    </row>
    <row r="60" spans="1:44" x14ac:dyDescent="0.15">
      <c r="A60" s="247"/>
      <c r="AK60" s="318"/>
      <c r="AL60" s="319" t="s">
        <v>523</v>
      </c>
      <c r="AM60" s="320">
        <v>419432</v>
      </c>
      <c r="AN60" s="321">
        <v>194994</v>
      </c>
      <c r="AO60" s="322">
        <v>-42.9</v>
      </c>
      <c r="AP60" s="323">
        <v>143187</v>
      </c>
      <c r="AQ60" s="324">
        <v>4.2</v>
      </c>
      <c r="AR60" s="325">
        <v>-47.1</v>
      </c>
    </row>
    <row r="61" spans="1:44" x14ac:dyDescent="0.15">
      <c r="A61" s="247"/>
      <c r="AK61" s="303" t="s">
        <v>528</v>
      </c>
      <c r="AL61" s="326"/>
      <c r="AM61" s="312">
        <v>683321</v>
      </c>
      <c r="AN61" s="313">
        <v>306513</v>
      </c>
      <c r="AO61" s="314">
        <v>20.7</v>
      </c>
      <c r="AP61" s="315">
        <v>289789</v>
      </c>
      <c r="AQ61" s="327">
        <v>2</v>
      </c>
      <c r="AR61" s="317">
        <v>18.7</v>
      </c>
    </row>
    <row r="62" spans="1:44" x14ac:dyDescent="0.15">
      <c r="A62" s="247"/>
      <c r="AK62" s="318"/>
      <c r="AL62" s="319" t="s">
        <v>523</v>
      </c>
      <c r="AM62" s="320">
        <v>360116</v>
      </c>
      <c r="AN62" s="321">
        <v>162082</v>
      </c>
      <c r="AO62" s="322">
        <v>48.7</v>
      </c>
      <c r="AP62" s="323">
        <v>141759</v>
      </c>
      <c r="AQ62" s="324">
        <v>4.9000000000000004</v>
      </c>
      <c r="AR62" s="325">
        <v>43.8</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Ud1N0V93Ye8XWhEXCXfHZd8d5mt727G5B5vBVYM+EVXv4GF5eviocnlfpMkUb/x8ysvyncyIgDhbsJr8IWSCgw==" saltValue="GtDXaIhXPEheKNilEcm9k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77" zoomScale="85" zoomScaleNormal="85"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480</v>
      </c>
    </row>
    <row r="121" spans="125:125" ht="13.5" hidden="1" customHeight="1" x14ac:dyDescent="0.15">
      <c r="DU121" s="241"/>
    </row>
  </sheetData>
  <sheetProtection algorithmName="SHA-512" hashValue="sBSfr1pPSBibhX7+LZAqC6v//VozZ8mHi0O8Wu5JpG5CtabsKPtyDNuw5klBWyYTeRyOlQ8baA9Xk2J11KVXwQ==" saltValue="1uvXd970NJFzymqG8CptD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G77" zoomScaleNormal="100"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480</v>
      </c>
    </row>
  </sheetData>
  <sheetProtection algorithmName="SHA-512" hashValue="k3WYdHkFCtOpDtp1AKmxDcEe938spreWFUzPwOWvfG2rTs0wrcbCw776bEGWFF8L6YT6SZ/oMqiSMr++P7uIRA==" saltValue="u/9iDvWDZEYaySZz05zG1g=="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23" zoomScale="85" zoomScaleNormal="8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530</v>
      </c>
      <c r="G46" s="8" t="s">
        <v>531</v>
      </c>
      <c r="H46" s="8" t="s">
        <v>532</v>
      </c>
      <c r="I46" s="8" t="s">
        <v>533</v>
      </c>
      <c r="J46" s="9" t="s">
        <v>534</v>
      </c>
    </row>
    <row r="47" spans="2:10" ht="57.75" customHeight="1" x14ac:dyDescent="0.15">
      <c r="B47" s="10"/>
      <c r="C47" s="1126" t="s">
        <v>3</v>
      </c>
      <c r="D47" s="1126"/>
      <c r="E47" s="1127"/>
      <c r="F47" s="11">
        <v>33.47</v>
      </c>
      <c r="G47" s="12">
        <v>38.67</v>
      </c>
      <c r="H47" s="12">
        <v>43.93</v>
      </c>
      <c r="I47" s="12">
        <v>47.13</v>
      </c>
      <c r="J47" s="13">
        <v>50.71</v>
      </c>
    </row>
    <row r="48" spans="2:10" ht="57.75" customHeight="1" x14ac:dyDescent="0.15">
      <c r="B48" s="14"/>
      <c r="C48" s="1128" t="s">
        <v>4</v>
      </c>
      <c r="D48" s="1128"/>
      <c r="E48" s="1129"/>
      <c r="F48" s="15">
        <v>1.1100000000000001</v>
      </c>
      <c r="G48" s="16">
        <v>2.5499999999999998</v>
      </c>
      <c r="H48" s="16">
        <v>2.4500000000000002</v>
      </c>
      <c r="I48" s="16">
        <v>6.77</v>
      </c>
      <c r="J48" s="17">
        <v>5.0599999999999996</v>
      </c>
    </row>
    <row r="49" spans="2:10" ht="57.75" customHeight="1" thickBot="1" x14ac:dyDescent="0.2">
      <c r="B49" s="18"/>
      <c r="C49" s="1130" t="s">
        <v>5</v>
      </c>
      <c r="D49" s="1130"/>
      <c r="E49" s="1131"/>
      <c r="F49" s="19" t="s">
        <v>535</v>
      </c>
      <c r="G49" s="20">
        <v>8.1300000000000008</v>
      </c>
      <c r="H49" s="20">
        <v>4</v>
      </c>
      <c r="I49" s="20">
        <v>7.28</v>
      </c>
      <c r="J49" s="21">
        <v>1.49</v>
      </c>
    </row>
    <row r="50" spans="2:10" x14ac:dyDescent="0.15"/>
  </sheetData>
  <sheetProtection algorithmName="SHA-512" hashValue="z+c+hCaykuHUAMCOYvgbZRjnbUaVep6FhzhJ9ZwSQruaRhLU/KwAHoQ2wee1Xk2G8qWiod0DP75+foAjePX+sw==" saltValue="7ntbrJObzcwROXJoUaWkj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530</v>
      </c>
      <c r="G33" s="29" t="s">
        <v>531</v>
      </c>
      <c r="H33" s="29" t="s">
        <v>532</v>
      </c>
      <c r="I33" s="29" t="s">
        <v>533</v>
      </c>
      <c r="J33" s="30" t="s">
        <v>534</v>
      </c>
      <c r="K33" s="22"/>
      <c r="L33" s="22"/>
      <c r="M33" s="22"/>
      <c r="N33" s="22"/>
      <c r="O33" s="22"/>
      <c r="P33" s="22"/>
    </row>
    <row r="34" spans="1:16" ht="39" customHeight="1" x14ac:dyDescent="0.15">
      <c r="A34" s="22"/>
      <c r="B34" s="31"/>
      <c r="C34" s="1136" t="s">
        <v>536</v>
      </c>
      <c r="D34" s="1136"/>
      <c r="E34" s="1137"/>
      <c r="F34" s="32">
        <v>1.03</v>
      </c>
      <c r="G34" s="33">
        <v>2.5099999999999998</v>
      </c>
      <c r="H34" s="33">
        <v>2.38</v>
      </c>
      <c r="I34" s="33">
        <v>6.74</v>
      </c>
      <c r="J34" s="34">
        <v>4.97</v>
      </c>
      <c r="K34" s="22"/>
      <c r="L34" s="22"/>
      <c r="M34" s="22"/>
      <c r="N34" s="22"/>
      <c r="O34" s="22"/>
      <c r="P34" s="22"/>
    </row>
    <row r="35" spans="1:16" ht="39" customHeight="1" x14ac:dyDescent="0.15">
      <c r="A35" s="22"/>
      <c r="B35" s="35"/>
      <c r="C35" s="1132" t="s">
        <v>537</v>
      </c>
      <c r="D35" s="1132"/>
      <c r="E35" s="1133"/>
      <c r="F35" s="36" t="s">
        <v>491</v>
      </c>
      <c r="G35" s="37" t="s">
        <v>491</v>
      </c>
      <c r="H35" s="37" t="s">
        <v>491</v>
      </c>
      <c r="I35" s="37" t="s">
        <v>491</v>
      </c>
      <c r="J35" s="38">
        <v>0.9</v>
      </c>
      <c r="K35" s="22"/>
      <c r="L35" s="22"/>
      <c r="M35" s="22"/>
      <c r="N35" s="22"/>
      <c r="O35" s="22"/>
      <c r="P35" s="22"/>
    </row>
    <row r="36" spans="1:16" ht="39" customHeight="1" x14ac:dyDescent="0.15">
      <c r="A36" s="22"/>
      <c r="B36" s="35"/>
      <c r="C36" s="1132" t="s">
        <v>538</v>
      </c>
      <c r="D36" s="1132"/>
      <c r="E36" s="1133"/>
      <c r="F36" s="36">
        <v>0.02</v>
      </c>
      <c r="G36" s="37">
        <v>0.44</v>
      </c>
      <c r="H36" s="37">
        <v>0.46</v>
      </c>
      <c r="I36" s="37">
        <v>0.94</v>
      </c>
      <c r="J36" s="38">
        <v>0.64</v>
      </c>
      <c r="K36" s="22"/>
      <c r="L36" s="22"/>
      <c r="M36" s="22"/>
      <c r="N36" s="22"/>
      <c r="O36" s="22"/>
      <c r="P36" s="22"/>
    </row>
    <row r="37" spans="1:16" ht="39" customHeight="1" x14ac:dyDescent="0.15">
      <c r="A37" s="22"/>
      <c r="B37" s="35"/>
      <c r="C37" s="1132" t="s">
        <v>539</v>
      </c>
      <c r="D37" s="1132"/>
      <c r="E37" s="1133"/>
      <c r="F37" s="36" t="s">
        <v>491</v>
      </c>
      <c r="G37" s="37" t="s">
        <v>491</v>
      </c>
      <c r="H37" s="37" t="s">
        <v>491</v>
      </c>
      <c r="I37" s="37" t="s">
        <v>491</v>
      </c>
      <c r="J37" s="38">
        <v>0.49</v>
      </c>
      <c r="K37" s="22"/>
      <c r="L37" s="22"/>
      <c r="M37" s="22"/>
      <c r="N37" s="22"/>
      <c r="O37" s="22"/>
      <c r="P37" s="22"/>
    </row>
    <row r="38" spans="1:16" ht="39" customHeight="1" x14ac:dyDescent="0.15">
      <c r="A38" s="22"/>
      <c r="B38" s="35"/>
      <c r="C38" s="1132" t="s">
        <v>540</v>
      </c>
      <c r="D38" s="1132"/>
      <c r="E38" s="1133"/>
      <c r="F38" s="36">
        <v>0.04</v>
      </c>
      <c r="G38" s="37">
        <v>0.02</v>
      </c>
      <c r="H38" s="37">
        <v>0.03</v>
      </c>
      <c r="I38" s="37">
        <v>0.19</v>
      </c>
      <c r="J38" s="38">
        <v>0.37</v>
      </c>
      <c r="K38" s="22"/>
      <c r="L38" s="22"/>
      <c r="M38" s="22"/>
      <c r="N38" s="22"/>
      <c r="O38" s="22"/>
      <c r="P38" s="22"/>
    </row>
    <row r="39" spans="1:16" ht="39" customHeight="1" x14ac:dyDescent="0.15">
      <c r="A39" s="22"/>
      <c r="B39" s="35"/>
      <c r="C39" s="1132" t="s">
        <v>541</v>
      </c>
      <c r="D39" s="1132"/>
      <c r="E39" s="1133"/>
      <c r="F39" s="36">
        <v>0.26</v>
      </c>
      <c r="G39" s="37">
        <v>0.28999999999999998</v>
      </c>
      <c r="H39" s="37">
        <v>0.16</v>
      </c>
      <c r="I39" s="37">
        <v>0.35</v>
      </c>
      <c r="J39" s="38">
        <v>0.19</v>
      </c>
      <c r="K39" s="22"/>
      <c r="L39" s="22"/>
      <c r="M39" s="22"/>
      <c r="N39" s="22"/>
      <c r="O39" s="22"/>
      <c r="P39" s="22"/>
    </row>
    <row r="40" spans="1:16" ht="39" customHeight="1" x14ac:dyDescent="0.15">
      <c r="A40" s="22"/>
      <c r="B40" s="35"/>
      <c r="C40" s="1132" t="s">
        <v>542</v>
      </c>
      <c r="D40" s="1132"/>
      <c r="E40" s="1133"/>
      <c r="F40" s="36">
        <v>0.03</v>
      </c>
      <c r="G40" s="37">
        <v>0.06</v>
      </c>
      <c r="H40" s="37">
        <v>0.13</v>
      </c>
      <c r="I40" s="37">
        <v>0.08</v>
      </c>
      <c r="J40" s="38">
        <v>0.09</v>
      </c>
      <c r="K40" s="22"/>
      <c r="L40" s="22"/>
      <c r="M40" s="22"/>
      <c r="N40" s="22"/>
      <c r="O40" s="22"/>
      <c r="P40" s="22"/>
    </row>
    <row r="41" spans="1:16" ht="39" customHeight="1" x14ac:dyDescent="0.15">
      <c r="A41" s="22"/>
      <c r="B41" s="35"/>
      <c r="C41" s="1132" t="s">
        <v>543</v>
      </c>
      <c r="D41" s="1132"/>
      <c r="E41" s="1133"/>
      <c r="F41" s="36">
        <v>0.08</v>
      </c>
      <c r="G41" s="37">
        <v>0.03</v>
      </c>
      <c r="H41" s="37">
        <v>7.0000000000000007E-2</v>
      </c>
      <c r="I41" s="37">
        <v>0.02</v>
      </c>
      <c r="J41" s="38">
        <v>0.08</v>
      </c>
      <c r="K41" s="22"/>
      <c r="L41" s="22"/>
      <c r="M41" s="22"/>
      <c r="N41" s="22"/>
      <c r="O41" s="22"/>
      <c r="P41" s="22"/>
    </row>
    <row r="42" spans="1:16" ht="39" customHeight="1" x14ac:dyDescent="0.15">
      <c r="A42" s="22"/>
      <c r="B42" s="39"/>
      <c r="C42" s="1132" t="s">
        <v>544</v>
      </c>
      <c r="D42" s="1132"/>
      <c r="E42" s="1133"/>
      <c r="F42" s="36" t="s">
        <v>491</v>
      </c>
      <c r="G42" s="37" t="s">
        <v>491</v>
      </c>
      <c r="H42" s="37" t="s">
        <v>491</v>
      </c>
      <c r="I42" s="37" t="s">
        <v>491</v>
      </c>
      <c r="J42" s="38" t="s">
        <v>491</v>
      </c>
      <c r="K42" s="22"/>
      <c r="L42" s="22"/>
      <c r="M42" s="22"/>
      <c r="N42" s="22"/>
      <c r="O42" s="22"/>
      <c r="P42" s="22"/>
    </row>
    <row r="43" spans="1:16" ht="39" customHeight="1" thickBot="1" x14ac:dyDescent="0.2">
      <c r="A43" s="22"/>
      <c r="B43" s="40"/>
      <c r="C43" s="1134" t="s">
        <v>545</v>
      </c>
      <c r="D43" s="1134"/>
      <c r="E43" s="1135"/>
      <c r="F43" s="41">
        <v>0.18</v>
      </c>
      <c r="G43" s="42">
        <v>0.09</v>
      </c>
      <c r="H43" s="42">
        <v>0.09</v>
      </c>
      <c r="I43" s="42">
        <v>0.47</v>
      </c>
      <c r="J43" s="43">
        <v>0.05</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cuwneMGwHox8PsLlQfV3+FSnaqTF/3UVd+zEv574boG3x7cfZ3ZUiFT4H2L4iYMuUl3ufhjSm9O5L1VNs0hiSw==" saltValue="v5gH5B2/j4hP2jLVM7XZw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B42" zoomScaleNormal="100"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530</v>
      </c>
      <c r="L44" s="54" t="s">
        <v>531</v>
      </c>
      <c r="M44" s="54" t="s">
        <v>532</v>
      </c>
      <c r="N44" s="54" t="s">
        <v>533</v>
      </c>
      <c r="O44" s="55" t="s">
        <v>534</v>
      </c>
      <c r="P44" s="46"/>
      <c r="Q44" s="46"/>
      <c r="R44" s="46"/>
      <c r="S44" s="46"/>
      <c r="T44" s="46"/>
      <c r="U44" s="46"/>
    </row>
    <row r="45" spans="1:21" ht="30.75" customHeight="1" x14ac:dyDescent="0.15">
      <c r="A45" s="46"/>
      <c r="B45" s="1161" t="s">
        <v>9</v>
      </c>
      <c r="C45" s="1162"/>
      <c r="D45" s="56"/>
      <c r="E45" s="1167" t="s">
        <v>10</v>
      </c>
      <c r="F45" s="1167"/>
      <c r="G45" s="1167"/>
      <c r="H45" s="1167"/>
      <c r="I45" s="1167"/>
      <c r="J45" s="1168"/>
      <c r="K45" s="57">
        <v>809</v>
      </c>
      <c r="L45" s="58">
        <v>784</v>
      </c>
      <c r="M45" s="58">
        <v>718</v>
      </c>
      <c r="N45" s="58">
        <v>646</v>
      </c>
      <c r="O45" s="59">
        <v>610</v>
      </c>
      <c r="P45" s="46"/>
      <c r="Q45" s="46"/>
      <c r="R45" s="46"/>
      <c r="S45" s="46"/>
      <c r="T45" s="46"/>
      <c r="U45" s="46"/>
    </row>
    <row r="46" spans="1:21" ht="30.75" customHeight="1" x14ac:dyDescent="0.15">
      <c r="A46" s="46"/>
      <c r="B46" s="1163"/>
      <c r="C46" s="1164"/>
      <c r="D46" s="60"/>
      <c r="E46" s="1140" t="s">
        <v>11</v>
      </c>
      <c r="F46" s="1140"/>
      <c r="G46" s="1140"/>
      <c r="H46" s="1140"/>
      <c r="I46" s="1140"/>
      <c r="J46" s="1141"/>
      <c r="K46" s="61" t="s">
        <v>491</v>
      </c>
      <c r="L46" s="62" t="s">
        <v>491</v>
      </c>
      <c r="M46" s="62" t="s">
        <v>491</v>
      </c>
      <c r="N46" s="62" t="s">
        <v>491</v>
      </c>
      <c r="O46" s="63" t="s">
        <v>491</v>
      </c>
      <c r="P46" s="46"/>
      <c r="Q46" s="46"/>
      <c r="R46" s="46"/>
      <c r="S46" s="46"/>
      <c r="T46" s="46"/>
      <c r="U46" s="46"/>
    </row>
    <row r="47" spans="1:21" ht="30.75" customHeight="1" x14ac:dyDescent="0.15">
      <c r="A47" s="46"/>
      <c r="B47" s="1163"/>
      <c r="C47" s="1164"/>
      <c r="D47" s="60"/>
      <c r="E47" s="1140" t="s">
        <v>12</v>
      </c>
      <c r="F47" s="1140"/>
      <c r="G47" s="1140"/>
      <c r="H47" s="1140"/>
      <c r="I47" s="1140"/>
      <c r="J47" s="1141"/>
      <c r="K47" s="61" t="s">
        <v>491</v>
      </c>
      <c r="L47" s="62" t="s">
        <v>491</v>
      </c>
      <c r="M47" s="62" t="s">
        <v>491</v>
      </c>
      <c r="N47" s="62" t="s">
        <v>491</v>
      </c>
      <c r="O47" s="63" t="s">
        <v>491</v>
      </c>
      <c r="P47" s="46"/>
      <c r="Q47" s="46"/>
      <c r="R47" s="46"/>
      <c r="S47" s="46"/>
      <c r="T47" s="46"/>
      <c r="U47" s="46"/>
    </row>
    <row r="48" spans="1:21" ht="30.75" customHeight="1" x14ac:dyDescent="0.15">
      <c r="A48" s="46"/>
      <c r="B48" s="1163"/>
      <c r="C48" s="1164"/>
      <c r="D48" s="60"/>
      <c r="E48" s="1140" t="s">
        <v>13</v>
      </c>
      <c r="F48" s="1140"/>
      <c r="G48" s="1140"/>
      <c r="H48" s="1140"/>
      <c r="I48" s="1140"/>
      <c r="J48" s="1141"/>
      <c r="K48" s="61">
        <v>125</v>
      </c>
      <c r="L48" s="62">
        <v>123</v>
      </c>
      <c r="M48" s="62">
        <v>137</v>
      </c>
      <c r="N48" s="62">
        <v>188</v>
      </c>
      <c r="O48" s="63">
        <v>223</v>
      </c>
      <c r="P48" s="46"/>
      <c r="Q48" s="46"/>
      <c r="R48" s="46"/>
      <c r="S48" s="46"/>
      <c r="T48" s="46"/>
      <c r="U48" s="46"/>
    </row>
    <row r="49" spans="1:21" ht="30.75" customHeight="1" x14ac:dyDescent="0.15">
      <c r="A49" s="46"/>
      <c r="B49" s="1163"/>
      <c r="C49" s="1164"/>
      <c r="D49" s="60"/>
      <c r="E49" s="1140" t="s">
        <v>14</v>
      </c>
      <c r="F49" s="1140"/>
      <c r="G49" s="1140"/>
      <c r="H49" s="1140"/>
      <c r="I49" s="1140"/>
      <c r="J49" s="1141"/>
      <c r="K49" s="61">
        <v>37</v>
      </c>
      <c r="L49" s="62">
        <v>38</v>
      </c>
      <c r="M49" s="62">
        <v>36</v>
      </c>
      <c r="N49" s="62">
        <v>36</v>
      </c>
      <c r="O49" s="63">
        <v>36</v>
      </c>
      <c r="P49" s="46"/>
      <c r="Q49" s="46"/>
      <c r="R49" s="46"/>
      <c r="S49" s="46"/>
      <c r="T49" s="46"/>
      <c r="U49" s="46"/>
    </row>
    <row r="50" spans="1:21" ht="30.75" customHeight="1" x14ac:dyDescent="0.15">
      <c r="A50" s="46"/>
      <c r="B50" s="1163"/>
      <c r="C50" s="1164"/>
      <c r="D50" s="60"/>
      <c r="E50" s="1140" t="s">
        <v>15</v>
      </c>
      <c r="F50" s="1140"/>
      <c r="G50" s="1140"/>
      <c r="H50" s="1140"/>
      <c r="I50" s="1140"/>
      <c r="J50" s="1141"/>
      <c r="K50" s="61">
        <v>12</v>
      </c>
      <c r="L50" s="62">
        <v>12</v>
      </c>
      <c r="M50" s="62">
        <v>10</v>
      </c>
      <c r="N50" s="62">
        <v>10</v>
      </c>
      <c r="O50" s="63">
        <v>0</v>
      </c>
      <c r="P50" s="46"/>
      <c r="Q50" s="46"/>
      <c r="R50" s="46"/>
      <c r="S50" s="46"/>
      <c r="T50" s="46"/>
      <c r="U50" s="46"/>
    </row>
    <row r="51" spans="1:21" ht="30.75" customHeight="1" x14ac:dyDescent="0.15">
      <c r="A51" s="46"/>
      <c r="B51" s="1165"/>
      <c r="C51" s="1166"/>
      <c r="D51" s="64"/>
      <c r="E51" s="1140" t="s">
        <v>16</v>
      </c>
      <c r="F51" s="1140"/>
      <c r="G51" s="1140"/>
      <c r="H51" s="1140"/>
      <c r="I51" s="1140"/>
      <c r="J51" s="1141"/>
      <c r="K51" s="61">
        <v>1</v>
      </c>
      <c r="L51" s="62">
        <v>0</v>
      </c>
      <c r="M51" s="62" t="s">
        <v>491</v>
      </c>
      <c r="N51" s="62">
        <v>0</v>
      </c>
      <c r="O51" s="63">
        <v>1</v>
      </c>
      <c r="P51" s="46"/>
      <c r="Q51" s="46"/>
      <c r="R51" s="46"/>
      <c r="S51" s="46"/>
      <c r="T51" s="46"/>
      <c r="U51" s="46"/>
    </row>
    <row r="52" spans="1:21" ht="30.75" customHeight="1" x14ac:dyDescent="0.15">
      <c r="A52" s="46"/>
      <c r="B52" s="1138" t="s">
        <v>17</v>
      </c>
      <c r="C52" s="1139"/>
      <c r="D52" s="64"/>
      <c r="E52" s="1140" t="s">
        <v>18</v>
      </c>
      <c r="F52" s="1140"/>
      <c r="G52" s="1140"/>
      <c r="H52" s="1140"/>
      <c r="I52" s="1140"/>
      <c r="J52" s="1141"/>
      <c r="K52" s="61">
        <v>706</v>
      </c>
      <c r="L52" s="62">
        <v>648</v>
      </c>
      <c r="M52" s="62">
        <v>630</v>
      </c>
      <c r="N52" s="62">
        <v>644</v>
      </c>
      <c r="O52" s="63">
        <v>632</v>
      </c>
      <c r="P52" s="46"/>
      <c r="Q52" s="46"/>
      <c r="R52" s="46"/>
      <c r="S52" s="46"/>
      <c r="T52" s="46"/>
      <c r="U52" s="46"/>
    </row>
    <row r="53" spans="1:21" ht="30.75" customHeight="1" thickBot="1" x14ac:dyDescent="0.2">
      <c r="A53" s="46"/>
      <c r="B53" s="1142" t="s">
        <v>19</v>
      </c>
      <c r="C53" s="1143"/>
      <c r="D53" s="65"/>
      <c r="E53" s="1144" t="s">
        <v>20</v>
      </c>
      <c r="F53" s="1144"/>
      <c r="G53" s="1144"/>
      <c r="H53" s="1144"/>
      <c r="I53" s="1144"/>
      <c r="J53" s="1145"/>
      <c r="K53" s="66">
        <v>278</v>
      </c>
      <c r="L53" s="67">
        <v>309</v>
      </c>
      <c r="M53" s="67">
        <v>271</v>
      </c>
      <c r="N53" s="67">
        <v>236</v>
      </c>
      <c r="O53" s="68">
        <v>238</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546</v>
      </c>
      <c r="L57" s="79" t="s">
        <v>547</v>
      </c>
      <c r="M57" s="79" t="s">
        <v>548</v>
      </c>
      <c r="N57" s="79" t="s">
        <v>549</v>
      </c>
      <c r="O57" s="80" t="s">
        <v>550</v>
      </c>
      <c r="P57" s="46"/>
      <c r="Q57" s="46"/>
      <c r="R57" s="46"/>
      <c r="S57" s="46"/>
      <c r="T57" s="46"/>
      <c r="U57" s="46"/>
    </row>
    <row r="58" spans="1:21" ht="31.5" customHeight="1" x14ac:dyDescent="0.15">
      <c r="B58" s="1146" t="s">
        <v>24</v>
      </c>
      <c r="C58" s="1147"/>
      <c r="D58" s="1152" t="s">
        <v>25</v>
      </c>
      <c r="E58" s="1153"/>
      <c r="F58" s="1153"/>
      <c r="G58" s="1153"/>
      <c r="H58" s="1153"/>
      <c r="I58" s="1153"/>
      <c r="J58" s="1154"/>
      <c r="K58" s="81"/>
      <c r="L58" s="82"/>
      <c r="M58" s="82"/>
      <c r="N58" s="82"/>
      <c r="O58" s="83"/>
    </row>
    <row r="59" spans="1:21" ht="31.5" customHeight="1" x14ac:dyDescent="0.15">
      <c r="B59" s="1148"/>
      <c r="C59" s="1149"/>
      <c r="D59" s="1155" t="s">
        <v>26</v>
      </c>
      <c r="E59" s="1156"/>
      <c r="F59" s="1156"/>
      <c r="G59" s="1156"/>
      <c r="H59" s="1156"/>
      <c r="I59" s="1156"/>
      <c r="J59" s="1157"/>
      <c r="K59" s="84"/>
      <c r="L59" s="85"/>
      <c r="M59" s="85"/>
      <c r="N59" s="85"/>
      <c r="O59" s="86"/>
    </row>
    <row r="60" spans="1:21" ht="31.5" customHeight="1" thickBot="1" x14ac:dyDescent="0.2">
      <c r="B60" s="1150"/>
      <c r="C60" s="1151"/>
      <c r="D60" s="1158" t="s">
        <v>27</v>
      </c>
      <c r="E60" s="1159"/>
      <c r="F60" s="1159"/>
      <c r="G60" s="1159"/>
      <c r="H60" s="1159"/>
      <c r="I60" s="1159"/>
      <c r="J60" s="1160"/>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vWFYyfS1zY5y+cqFp0XAPrXRrDHx7GQer/6AdL1BPIQRLY2Doi3iUvp026yaSB/o++EtN/IPgkUHm+2Hkpt6Tw==" saltValue="P5KwHo/IdDf7mzpg1MlU/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A25" zoomScale="85" zoomScaleNormal="85"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530</v>
      </c>
      <c r="J40" s="101" t="s">
        <v>531</v>
      </c>
      <c r="K40" s="101" t="s">
        <v>532</v>
      </c>
      <c r="L40" s="101" t="s">
        <v>533</v>
      </c>
      <c r="M40" s="102" t="s">
        <v>534</v>
      </c>
    </row>
    <row r="41" spans="2:13" ht="27.75" customHeight="1" x14ac:dyDescent="0.15">
      <c r="B41" s="1181" t="s">
        <v>30</v>
      </c>
      <c r="C41" s="1182"/>
      <c r="D41" s="103"/>
      <c r="E41" s="1183" t="s">
        <v>31</v>
      </c>
      <c r="F41" s="1183"/>
      <c r="G41" s="1183"/>
      <c r="H41" s="1184"/>
      <c r="I41" s="330">
        <v>6324</v>
      </c>
      <c r="J41" s="331">
        <v>5956</v>
      </c>
      <c r="K41" s="331">
        <v>5656</v>
      </c>
      <c r="L41" s="331">
        <v>5817</v>
      </c>
      <c r="M41" s="332">
        <v>5747</v>
      </c>
    </row>
    <row r="42" spans="2:13" ht="27.75" customHeight="1" x14ac:dyDescent="0.15">
      <c r="B42" s="1171"/>
      <c r="C42" s="1172"/>
      <c r="D42" s="104"/>
      <c r="E42" s="1175" t="s">
        <v>32</v>
      </c>
      <c r="F42" s="1175"/>
      <c r="G42" s="1175"/>
      <c r="H42" s="1176"/>
      <c r="I42" s="333">
        <v>32</v>
      </c>
      <c r="J42" s="334">
        <v>21</v>
      </c>
      <c r="K42" s="334">
        <v>10</v>
      </c>
      <c r="L42" s="334" t="s">
        <v>491</v>
      </c>
      <c r="M42" s="335" t="s">
        <v>491</v>
      </c>
    </row>
    <row r="43" spans="2:13" ht="27.75" customHeight="1" x14ac:dyDescent="0.15">
      <c r="B43" s="1171"/>
      <c r="C43" s="1172"/>
      <c r="D43" s="104"/>
      <c r="E43" s="1175" t="s">
        <v>33</v>
      </c>
      <c r="F43" s="1175"/>
      <c r="G43" s="1175"/>
      <c r="H43" s="1176"/>
      <c r="I43" s="333">
        <v>1789</v>
      </c>
      <c r="J43" s="334">
        <v>1751</v>
      </c>
      <c r="K43" s="334">
        <v>1739</v>
      </c>
      <c r="L43" s="334">
        <v>1718</v>
      </c>
      <c r="M43" s="335">
        <v>1908</v>
      </c>
    </row>
    <row r="44" spans="2:13" ht="27.75" customHeight="1" x14ac:dyDescent="0.15">
      <c r="B44" s="1171"/>
      <c r="C44" s="1172"/>
      <c r="D44" s="104"/>
      <c r="E44" s="1175" t="s">
        <v>34</v>
      </c>
      <c r="F44" s="1175"/>
      <c r="G44" s="1175"/>
      <c r="H44" s="1176"/>
      <c r="I44" s="333">
        <v>336</v>
      </c>
      <c r="J44" s="334">
        <v>310</v>
      </c>
      <c r="K44" s="334">
        <v>285</v>
      </c>
      <c r="L44" s="334">
        <v>246</v>
      </c>
      <c r="M44" s="335">
        <v>224</v>
      </c>
    </row>
    <row r="45" spans="2:13" ht="27.75" customHeight="1" x14ac:dyDescent="0.15">
      <c r="B45" s="1171"/>
      <c r="C45" s="1172"/>
      <c r="D45" s="104"/>
      <c r="E45" s="1175" t="s">
        <v>35</v>
      </c>
      <c r="F45" s="1175"/>
      <c r="G45" s="1175"/>
      <c r="H45" s="1176"/>
      <c r="I45" s="333">
        <v>456</v>
      </c>
      <c r="J45" s="334">
        <v>450</v>
      </c>
      <c r="K45" s="334">
        <v>430</v>
      </c>
      <c r="L45" s="334">
        <v>450</v>
      </c>
      <c r="M45" s="335">
        <v>491</v>
      </c>
    </row>
    <row r="46" spans="2:13" ht="27.75" customHeight="1" x14ac:dyDescent="0.15">
      <c r="B46" s="1171"/>
      <c r="C46" s="1172"/>
      <c r="D46" s="105"/>
      <c r="E46" s="1175" t="s">
        <v>36</v>
      </c>
      <c r="F46" s="1175"/>
      <c r="G46" s="1175"/>
      <c r="H46" s="1176"/>
      <c r="I46" s="333" t="s">
        <v>491</v>
      </c>
      <c r="J46" s="334" t="s">
        <v>491</v>
      </c>
      <c r="K46" s="334" t="s">
        <v>491</v>
      </c>
      <c r="L46" s="334" t="s">
        <v>491</v>
      </c>
      <c r="M46" s="335" t="s">
        <v>491</v>
      </c>
    </row>
    <row r="47" spans="2:13" ht="27.75" customHeight="1" x14ac:dyDescent="0.15">
      <c r="B47" s="1171"/>
      <c r="C47" s="1172"/>
      <c r="D47" s="106"/>
      <c r="E47" s="1185" t="s">
        <v>37</v>
      </c>
      <c r="F47" s="1186"/>
      <c r="G47" s="1186"/>
      <c r="H47" s="1187"/>
      <c r="I47" s="333" t="s">
        <v>491</v>
      </c>
      <c r="J47" s="334" t="s">
        <v>491</v>
      </c>
      <c r="K47" s="334" t="s">
        <v>491</v>
      </c>
      <c r="L47" s="334" t="s">
        <v>491</v>
      </c>
      <c r="M47" s="335" t="s">
        <v>491</v>
      </c>
    </row>
    <row r="48" spans="2:13" ht="27.75" customHeight="1" x14ac:dyDescent="0.15">
      <c r="B48" s="1171"/>
      <c r="C48" s="1172"/>
      <c r="D48" s="104"/>
      <c r="E48" s="1175" t="s">
        <v>38</v>
      </c>
      <c r="F48" s="1175"/>
      <c r="G48" s="1175"/>
      <c r="H48" s="1176"/>
      <c r="I48" s="333" t="s">
        <v>491</v>
      </c>
      <c r="J48" s="334" t="s">
        <v>491</v>
      </c>
      <c r="K48" s="334" t="s">
        <v>491</v>
      </c>
      <c r="L48" s="334" t="s">
        <v>491</v>
      </c>
      <c r="M48" s="335" t="s">
        <v>491</v>
      </c>
    </row>
    <row r="49" spans="2:13" ht="27.75" customHeight="1" x14ac:dyDescent="0.15">
      <c r="B49" s="1173"/>
      <c r="C49" s="1174"/>
      <c r="D49" s="104"/>
      <c r="E49" s="1175" t="s">
        <v>39</v>
      </c>
      <c r="F49" s="1175"/>
      <c r="G49" s="1175"/>
      <c r="H49" s="1176"/>
      <c r="I49" s="333" t="s">
        <v>491</v>
      </c>
      <c r="J49" s="334" t="s">
        <v>491</v>
      </c>
      <c r="K49" s="334" t="s">
        <v>491</v>
      </c>
      <c r="L49" s="334" t="s">
        <v>491</v>
      </c>
      <c r="M49" s="335">
        <v>4</v>
      </c>
    </row>
    <row r="50" spans="2:13" ht="27.75" customHeight="1" x14ac:dyDescent="0.15">
      <c r="B50" s="1169" t="s">
        <v>40</v>
      </c>
      <c r="C50" s="1170"/>
      <c r="D50" s="107"/>
      <c r="E50" s="1175" t="s">
        <v>41</v>
      </c>
      <c r="F50" s="1175"/>
      <c r="G50" s="1175"/>
      <c r="H50" s="1176"/>
      <c r="I50" s="333">
        <v>2622</v>
      </c>
      <c r="J50" s="334">
        <v>2966</v>
      </c>
      <c r="K50" s="334">
        <v>3317</v>
      </c>
      <c r="L50" s="334">
        <v>3468</v>
      </c>
      <c r="M50" s="335">
        <v>3705</v>
      </c>
    </row>
    <row r="51" spans="2:13" ht="27.75" customHeight="1" x14ac:dyDescent="0.15">
      <c r="B51" s="1171"/>
      <c r="C51" s="1172"/>
      <c r="D51" s="104"/>
      <c r="E51" s="1175" t="s">
        <v>42</v>
      </c>
      <c r="F51" s="1175"/>
      <c r="G51" s="1175"/>
      <c r="H51" s="1176"/>
      <c r="I51" s="333">
        <v>472</v>
      </c>
      <c r="J51" s="334">
        <v>430</v>
      </c>
      <c r="K51" s="334">
        <v>428</v>
      </c>
      <c r="L51" s="334">
        <v>453</v>
      </c>
      <c r="M51" s="335">
        <v>507</v>
      </c>
    </row>
    <row r="52" spans="2:13" ht="27.75" customHeight="1" x14ac:dyDescent="0.15">
      <c r="B52" s="1173"/>
      <c r="C52" s="1174"/>
      <c r="D52" s="104"/>
      <c r="E52" s="1175" t="s">
        <v>43</v>
      </c>
      <c r="F52" s="1175"/>
      <c r="G52" s="1175"/>
      <c r="H52" s="1176"/>
      <c r="I52" s="333">
        <v>5616</v>
      </c>
      <c r="J52" s="334">
        <v>5255</v>
      </c>
      <c r="K52" s="334">
        <v>4912</v>
      </c>
      <c r="L52" s="334">
        <v>5292</v>
      </c>
      <c r="M52" s="335">
        <v>5006</v>
      </c>
    </row>
    <row r="53" spans="2:13" ht="27.75" customHeight="1" thickBot="1" x14ac:dyDescent="0.2">
      <c r="B53" s="1177" t="s">
        <v>19</v>
      </c>
      <c r="C53" s="1178"/>
      <c r="D53" s="108"/>
      <c r="E53" s="1179" t="s">
        <v>44</v>
      </c>
      <c r="F53" s="1179"/>
      <c r="G53" s="1179"/>
      <c r="H53" s="1180"/>
      <c r="I53" s="336">
        <v>226</v>
      </c>
      <c r="J53" s="337">
        <v>-163</v>
      </c>
      <c r="K53" s="337">
        <v>-537</v>
      </c>
      <c r="L53" s="337">
        <v>-982</v>
      </c>
      <c r="M53" s="338">
        <v>-845</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nmlXvAYhp4iWvHZdudHaAY+gEXWcY/WsEqEN5q/ykbfvh7Jo8225N5RGKlbpYGdiyPqEOBuVDx22lrvTkBomQA==" saltValue="f6NfRdLh9hNxZc7IBHbpF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opLeftCell="A52" zoomScale="85" zoomScaleNormal="85" zoomScaleSheetLayoutView="100" workbookViewId="0">
      <selection activeCell="H63" sqref="H63"/>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532</v>
      </c>
      <c r="G54" s="117" t="s">
        <v>533</v>
      </c>
      <c r="H54" s="118" t="s">
        <v>534</v>
      </c>
    </row>
    <row r="55" spans="2:8" ht="52.5" customHeight="1" x14ac:dyDescent="0.15">
      <c r="B55" s="119"/>
      <c r="C55" s="1196" t="s">
        <v>46</v>
      </c>
      <c r="D55" s="1196"/>
      <c r="E55" s="1197"/>
      <c r="F55" s="339">
        <v>1105</v>
      </c>
      <c r="G55" s="339">
        <v>1180</v>
      </c>
      <c r="H55" s="340">
        <v>1260</v>
      </c>
    </row>
    <row r="56" spans="2:8" ht="52.5" customHeight="1" x14ac:dyDescent="0.15">
      <c r="B56" s="120"/>
      <c r="C56" s="1198" t="s">
        <v>47</v>
      </c>
      <c r="D56" s="1198"/>
      <c r="E56" s="1199"/>
      <c r="F56" s="341">
        <v>834</v>
      </c>
      <c r="G56" s="341">
        <v>842</v>
      </c>
      <c r="H56" s="342">
        <v>852</v>
      </c>
    </row>
    <row r="57" spans="2:8" ht="53.25" customHeight="1" x14ac:dyDescent="0.15">
      <c r="B57" s="120"/>
      <c r="C57" s="1200" t="s">
        <v>48</v>
      </c>
      <c r="D57" s="1200"/>
      <c r="E57" s="1201"/>
      <c r="F57" s="343">
        <v>1336</v>
      </c>
      <c r="G57" s="343">
        <v>1396</v>
      </c>
      <c r="H57" s="344">
        <v>1536</v>
      </c>
    </row>
    <row r="58" spans="2:8" ht="45.75" customHeight="1" x14ac:dyDescent="0.15">
      <c r="B58" s="121"/>
      <c r="C58" s="1188" t="s">
        <v>561</v>
      </c>
      <c r="D58" s="1189"/>
      <c r="E58" s="1190"/>
      <c r="F58" s="345">
        <v>400</v>
      </c>
      <c r="G58" s="345">
        <v>460</v>
      </c>
      <c r="H58" s="346">
        <v>568</v>
      </c>
    </row>
    <row r="59" spans="2:8" ht="45.75" customHeight="1" x14ac:dyDescent="0.15">
      <c r="B59" s="121"/>
      <c r="C59" s="1188" t="s">
        <v>562</v>
      </c>
      <c r="D59" s="1189"/>
      <c r="E59" s="1190"/>
      <c r="F59" s="345">
        <v>521</v>
      </c>
      <c r="G59" s="345">
        <v>521</v>
      </c>
      <c r="H59" s="346">
        <v>552</v>
      </c>
    </row>
    <row r="60" spans="2:8" ht="45.75" customHeight="1" x14ac:dyDescent="0.15">
      <c r="B60" s="121"/>
      <c r="C60" s="1188" t="s">
        <v>558</v>
      </c>
      <c r="D60" s="1189"/>
      <c r="E60" s="1190"/>
      <c r="F60" s="345">
        <v>202</v>
      </c>
      <c r="G60" s="345">
        <v>202</v>
      </c>
      <c r="H60" s="346">
        <v>202</v>
      </c>
    </row>
    <row r="61" spans="2:8" ht="45.75" customHeight="1" x14ac:dyDescent="0.15">
      <c r="B61" s="121"/>
      <c r="C61" s="1188" t="s">
        <v>559</v>
      </c>
      <c r="D61" s="1189"/>
      <c r="E61" s="1190"/>
      <c r="F61" s="345">
        <v>105</v>
      </c>
      <c r="G61" s="345">
        <v>105</v>
      </c>
      <c r="H61" s="346">
        <v>105</v>
      </c>
    </row>
    <row r="62" spans="2:8" ht="45.75" customHeight="1" thickBot="1" x14ac:dyDescent="0.2">
      <c r="B62" s="122"/>
      <c r="C62" s="1191" t="s">
        <v>560</v>
      </c>
      <c r="D62" s="1192"/>
      <c r="E62" s="1193"/>
      <c r="F62" s="347">
        <v>37</v>
      </c>
      <c r="G62" s="347">
        <v>38</v>
      </c>
      <c r="H62" s="348">
        <v>38</v>
      </c>
    </row>
    <row r="63" spans="2:8" ht="52.5" customHeight="1" thickBot="1" x14ac:dyDescent="0.2">
      <c r="B63" s="123"/>
      <c r="C63" s="1194" t="s">
        <v>49</v>
      </c>
      <c r="D63" s="1194"/>
      <c r="E63" s="1195"/>
      <c r="F63" s="349">
        <v>3274</v>
      </c>
      <c r="G63" s="349">
        <v>3417</v>
      </c>
      <c r="H63" s="350">
        <v>3648</v>
      </c>
    </row>
    <row r="64" spans="2:8" x14ac:dyDescent="0.15"/>
  </sheetData>
  <sheetProtection algorithmName="SHA-512" hashValue="vDuwxMEcxWk7tvn8vkRMZNe1fCPpcwlgsoVCpF3RtASGRhKSQUEfdV2OJqJNqaw6ycB73Kb/kVXTuoxjsVUbKw==" saltValue="QY7pwjmL5snCcg8QBJxMx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CFAC8B-59EE-48EE-943A-EC982BB9C4FC}">
  <sheetPr>
    <pageSetUpPr fitToPage="1"/>
  </sheetPr>
  <dimension ref="A1:DE85"/>
  <sheetViews>
    <sheetView showGridLines="0" topLeftCell="A16" zoomScaleNormal="100" zoomScaleSheetLayoutView="55" workbookViewId="0">
      <selection activeCell="AN43" sqref="AN43:DC47"/>
    </sheetView>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1202"/>
      <c r="B1" s="1203"/>
      <c r="DD1" s="243"/>
      <c r="DE1" s="243"/>
    </row>
    <row r="2" spans="1:109" ht="25.5" customHeight="1" x14ac:dyDescent="0.15">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15">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x14ac:dyDescent="0.15">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x14ac:dyDescent="0.15">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x14ac:dyDescent="0.15">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x14ac:dyDescent="0.15">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x14ac:dyDescent="0.15">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x14ac:dyDescent="0.15">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x14ac:dyDescent="0.15">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x14ac:dyDescent="0.15">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x14ac:dyDescent="0.15">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x14ac:dyDescent="0.15">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x14ac:dyDescent="0.15">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x14ac:dyDescent="0.15">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x14ac:dyDescent="0.15">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x14ac:dyDescent="0.15">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x14ac:dyDescent="0.15">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x14ac:dyDescent="0.15">
      <c r="DD19" s="243"/>
      <c r="DE19" s="243"/>
    </row>
    <row r="20" spans="1:109" x14ac:dyDescent="0.15">
      <c r="DD20" s="243"/>
      <c r="DE20" s="243"/>
    </row>
    <row r="21" spans="1:109" ht="17.25" customHeight="1" x14ac:dyDescent="0.15">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1207"/>
      <c r="DD40" s="1207"/>
      <c r="DE40" s="243"/>
    </row>
    <row r="41" spans="2:109" ht="17.25" x14ac:dyDescent="0.15">
      <c r="B41" s="244" t="s">
        <v>563</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1208"/>
      <c r="I42" s="1209"/>
      <c r="J42" s="1209"/>
      <c r="K42" s="1209"/>
      <c r="AM42" s="1208"/>
      <c r="AN42" s="1208" t="s">
        <v>564</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15">
      <c r="B43" s="247"/>
      <c r="AN43" s="1210" t="s">
        <v>565</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x14ac:dyDescent="0.15">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x14ac:dyDescent="0.15">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x14ac:dyDescent="0.15">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x14ac:dyDescent="0.15">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x14ac:dyDescent="0.15">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x14ac:dyDescent="0.15">
      <c r="B49" s="247"/>
      <c r="AN49" s="243" t="s">
        <v>566</v>
      </c>
    </row>
    <row r="50" spans="1:109" x14ac:dyDescent="0.15">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530</v>
      </c>
      <c r="BQ50" s="1226"/>
      <c r="BR50" s="1226"/>
      <c r="BS50" s="1226"/>
      <c r="BT50" s="1226"/>
      <c r="BU50" s="1226"/>
      <c r="BV50" s="1226"/>
      <c r="BW50" s="1226"/>
      <c r="BX50" s="1226" t="s">
        <v>531</v>
      </c>
      <c r="BY50" s="1226"/>
      <c r="BZ50" s="1226"/>
      <c r="CA50" s="1226"/>
      <c r="CB50" s="1226"/>
      <c r="CC50" s="1226"/>
      <c r="CD50" s="1226"/>
      <c r="CE50" s="1226"/>
      <c r="CF50" s="1226" t="s">
        <v>532</v>
      </c>
      <c r="CG50" s="1226"/>
      <c r="CH50" s="1226"/>
      <c r="CI50" s="1226"/>
      <c r="CJ50" s="1226"/>
      <c r="CK50" s="1226"/>
      <c r="CL50" s="1226"/>
      <c r="CM50" s="1226"/>
      <c r="CN50" s="1226" t="s">
        <v>533</v>
      </c>
      <c r="CO50" s="1226"/>
      <c r="CP50" s="1226"/>
      <c r="CQ50" s="1226"/>
      <c r="CR50" s="1226"/>
      <c r="CS50" s="1226"/>
      <c r="CT50" s="1226"/>
      <c r="CU50" s="1226"/>
      <c r="CV50" s="1226" t="s">
        <v>534</v>
      </c>
      <c r="CW50" s="1226"/>
      <c r="CX50" s="1226"/>
      <c r="CY50" s="1226"/>
      <c r="CZ50" s="1226"/>
      <c r="DA50" s="1226"/>
      <c r="DB50" s="1226"/>
      <c r="DC50" s="1226"/>
    </row>
    <row r="51" spans="1:109" ht="13.5" customHeight="1" x14ac:dyDescent="0.15">
      <c r="B51" s="247"/>
      <c r="G51" s="1227"/>
      <c r="H51" s="1227"/>
      <c r="I51" s="1228"/>
      <c r="J51" s="1228"/>
      <c r="K51" s="1229"/>
      <c r="L51" s="1229"/>
      <c r="M51" s="1229"/>
      <c r="N51" s="1229"/>
      <c r="AM51" s="1219"/>
      <c r="AN51" s="1230" t="s">
        <v>567</v>
      </c>
      <c r="AO51" s="1230"/>
      <c r="AP51" s="1230"/>
      <c r="AQ51" s="1230"/>
      <c r="AR51" s="1230"/>
      <c r="AS51" s="1230"/>
      <c r="AT51" s="1230"/>
      <c r="AU51" s="1230"/>
      <c r="AV51" s="1230"/>
      <c r="AW51" s="1230"/>
      <c r="AX51" s="1230"/>
      <c r="AY51" s="1230"/>
      <c r="AZ51" s="1230"/>
      <c r="BA51" s="1230"/>
      <c r="BB51" s="1230" t="s">
        <v>568</v>
      </c>
      <c r="BC51" s="1230"/>
      <c r="BD51" s="1230"/>
      <c r="BE51" s="1230"/>
      <c r="BF51" s="1230"/>
      <c r="BG51" s="1230"/>
      <c r="BH51" s="1230"/>
      <c r="BI51" s="1230"/>
      <c r="BJ51" s="1230"/>
      <c r="BK51" s="1230"/>
      <c r="BL51" s="1230"/>
      <c r="BM51" s="1230"/>
      <c r="BN51" s="1230"/>
      <c r="BO51" s="1230"/>
      <c r="BP51" s="1231">
        <v>12</v>
      </c>
      <c r="BQ51" s="1231"/>
      <c r="BR51" s="1231"/>
      <c r="BS51" s="1231"/>
      <c r="BT51" s="1231"/>
      <c r="BU51" s="1231"/>
      <c r="BV51" s="1231"/>
      <c r="BW51" s="1231"/>
      <c r="BX51" s="1231"/>
      <c r="BY51" s="1231"/>
      <c r="BZ51" s="1231"/>
      <c r="CA51" s="1231"/>
      <c r="CB51" s="1231"/>
      <c r="CC51" s="1231"/>
      <c r="CD51" s="1231"/>
      <c r="CE51" s="1231"/>
      <c r="CF51" s="1231"/>
      <c r="CG51" s="1231"/>
      <c r="CH51" s="1231"/>
      <c r="CI51" s="1231"/>
      <c r="CJ51" s="1231"/>
      <c r="CK51" s="1231"/>
      <c r="CL51" s="1231"/>
      <c r="CM51" s="1231"/>
      <c r="CN51" s="1231"/>
      <c r="CO51" s="1231"/>
      <c r="CP51" s="1231"/>
      <c r="CQ51" s="1231"/>
      <c r="CR51" s="1231"/>
      <c r="CS51" s="1231"/>
      <c r="CT51" s="1231"/>
      <c r="CU51" s="1231"/>
      <c r="CV51" s="1231"/>
      <c r="CW51" s="1231"/>
      <c r="CX51" s="1231"/>
      <c r="CY51" s="1231"/>
      <c r="CZ51" s="1231"/>
      <c r="DA51" s="1231"/>
      <c r="DB51" s="1231"/>
      <c r="DC51" s="1231"/>
    </row>
    <row r="52" spans="1:109" x14ac:dyDescent="0.15">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x14ac:dyDescent="0.15">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569</v>
      </c>
      <c r="BC53" s="1230"/>
      <c r="BD53" s="1230"/>
      <c r="BE53" s="1230"/>
      <c r="BF53" s="1230"/>
      <c r="BG53" s="1230"/>
      <c r="BH53" s="1230"/>
      <c r="BI53" s="1230"/>
      <c r="BJ53" s="1230"/>
      <c r="BK53" s="1230"/>
      <c r="BL53" s="1230"/>
      <c r="BM53" s="1230"/>
      <c r="BN53" s="1230"/>
      <c r="BO53" s="1230"/>
      <c r="BP53" s="1231">
        <v>52.7</v>
      </c>
      <c r="BQ53" s="1231"/>
      <c r="BR53" s="1231"/>
      <c r="BS53" s="1231"/>
      <c r="BT53" s="1231"/>
      <c r="BU53" s="1231"/>
      <c r="BV53" s="1231"/>
      <c r="BW53" s="1231"/>
      <c r="BX53" s="1231">
        <v>54.3</v>
      </c>
      <c r="BY53" s="1231"/>
      <c r="BZ53" s="1231"/>
      <c r="CA53" s="1231"/>
      <c r="CB53" s="1231"/>
      <c r="CC53" s="1231"/>
      <c r="CD53" s="1231"/>
      <c r="CE53" s="1231"/>
      <c r="CF53" s="1231">
        <v>56</v>
      </c>
      <c r="CG53" s="1231"/>
      <c r="CH53" s="1231"/>
      <c r="CI53" s="1231"/>
      <c r="CJ53" s="1231"/>
      <c r="CK53" s="1231"/>
      <c r="CL53" s="1231"/>
      <c r="CM53" s="1231"/>
      <c r="CN53" s="1231">
        <v>55.9</v>
      </c>
      <c r="CO53" s="1231"/>
      <c r="CP53" s="1231"/>
      <c r="CQ53" s="1231"/>
      <c r="CR53" s="1231"/>
      <c r="CS53" s="1231"/>
      <c r="CT53" s="1231"/>
      <c r="CU53" s="1231"/>
      <c r="CV53" s="1231">
        <v>56.8</v>
      </c>
      <c r="CW53" s="1231"/>
      <c r="CX53" s="1231"/>
      <c r="CY53" s="1231"/>
      <c r="CZ53" s="1231"/>
      <c r="DA53" s="1231"/>
      <c r="DB53" s="1231"/>
      <c r="DC53" s="1231"/>
    </row>
    <row r="54" spans="1:109" x14ac:dyDescent="0.15">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x14ac:dyDescent="0.15">
      <c r="A55" s="1209"/>
      <c r="B55" s="247"/>
      <c r="G55" s="1220"/>
      <c r="H55" s="1220"/>
      <c r="I55" s="1220"/>
      <c r="J55" s="1220"/>
      <c r="K55" s="1229"/>
      <c r="L55" s="1229"/>
      <c r="M55" s="1229"/>
      <c r="N55" s="1229"/>
      <c r="AN55" s="1226" t="s">
        <v>570</v>
      </c>
      <c r="AO55" s="1226"/>
      <c r="AP55" s="1226"/>
      <c r="AQ55" s="1226"/>
      <c r="AR55" s="1226"/>
      <c r="AS55" s="1226"/>
      <c r="AT55" s="1226"/>
      <c r="AU55" s="1226"/>
      <c r="AV55" s="1226"/>
      <c r="AW55" s="1226"/>
      <c r="AX55" s="1226"/>
      <c r="AY55" s="1226"/>
      <c r="AZ55" s="1226"/>
      <c r="BA55" s="1226"/>
      <c r="BB55" s="1230" t="s">
        <v>568</v>
      </c>
      <c r="BC55" s="1230"/>
      <c r="BD55" s="1230"/>
      <c r="BE55" s="1230"/>
      <c r="BF55" s="1230"/>
      <c r="BG55" s="1230"/>
      <c r="BH55" s="1230"/>
      <c r="BI55" s="1230"/>
      <c r="BJ55" s="1230"/>
      <c r="BK55" s="1230"/>
      <c r="BL55" s="1230"/>
      <c r="BM55" s="1230"/>
      <c r="BN55" s="1230"/>
      <c r="BO55" s="1230"/>
      <c r="BP55" s="1231">
        <v>0</v>
      </c>
      <c r="BQ55" s="1231"/>
      <c r="BR55" s="1231"/>
      <c r="BS55" s="1231"/>
      <c r="BT55" s="1231"/>
      <c r="BU55" s="1231"/>
      <c r="BV55" s="1231"/>
      <c r="BW55" s="1231"/>
      <c r="BX55" s="1231">
        <v>0</v>
      </c>
      <c r="BY55" s="1231"/>
      <c r="BZ55" s="1231"/>
      <c r="CA55" s="1231"/>
      <c r="CB55" s="1231"/>
      <c r="CC55" s="1231"/>
      <c r="CD55" s="1231"/>
      <c r="CE55" s="1231"/>
      <c r="CF55" s="1231">
        <v>0</v>
      </c>
      <c r="CG55" s="1231"/>
      <c r="CH55" s="1231"/>
      <c r="CI55" s="1231"/>
      <c r="CJ55" s="1231"/>
      <c r="CK55" s="1231"/>
      <c r="CL55" s="1231"/>
      <c r="CM55" s="1231"/>
      <c r="CN55" s="1231">
        <v>0</v>
      </c>
      <c r="CO55" s="1231"/>
      <c r="CP55" s="1231"/>
      <c r="CQ55" s="1231"/>
      <c r="CR55" s="1231"/>
      <c r="CS55" s="1231"/>
      <c r="CT55" s="1231"/>
      <c r="CU55" s="1231"/>
      <c r="CV55" s="1231">
        <v>0</v>
      </c>
      <c r="CW55" s="1231"/>
      <c r="CX55" s="1231"/>
      <c r="CY55" s="1231"/>
      <c r="CZ55" s="1231"/>
      <c r="DA55" s="1231"/>
      <c r="DB55" s="1231"/>
      <c r="DC55" s="1231"/>
    </row>
    <row r="56" spans="1:109" x14ac:dyDescent="0.15">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x14ac:dyDescent="0.15">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569</v>
      </c>
      <c r="BC57" s="1230"/>
      <c r="BD57" s="1230"/>
      <c r="BE57" s="1230"/>
      <c r="BF57" s="1230"/>
      <c r="BG57" s="1230"/>
      <c r="BH57" s="1230"/>
      <c r="BI57" s="1230"/>
      <c r="BJ57" s="1230"/>
      <c r="BK57" s="1230"/>
      <c r="BL57" s="1230"/>
      <c r="BM57" s="1230"/>
      <c r="BN57" s="1230"/>
      <c r="BO57" s="1230"/>
      <c r="BP57" s="1231">
        <v>61</v>
      </c>
      <c r="BQ57" s="1231"/>
      <c r="BR57" s="1231"/>
      <c r="BS57" s="1231"/>
      <c r="BT57" s="1231"/>
      <c r="BU57" s="1231"/>
      <c r="BV57" s="1231"/>
      <c r="BW57" s="1231"/>
      <c r="BX57" s="1231">
        <v>62.2</v>
      </c>
      <c r="BY57" s="1231"/>
      <c r="BZ57" s="1231"/>
      <c r="CA57" s="1231"/>
      <c r="CB57" s="1231"/>
      <c r="CC57" s="1231"/>
      <c r="CD57" s="1231"/>
      <c r="CE57" s="1231"/>
      <c r="CF57" s="1231">
        <v>63.6</v>
      </c>
      <c r="CG57" s="1231"/>
      <c r="CH57" s="1231"/>
      <c r="CI57" s="1231"/>
      <c r="CJ57" s="1231"/>
      <c r="CK57" s="1231"/>
      <c r="CL57" s="1231"/>
      <c r="CM57" s="1231"/>
      <c r="CN57" s="1231">
        <v>65.900000000000006</v>
      </c>
      <c r="CO57" s="1231"/>
      <c r="CP57" s="1231"/>
      <c r="CQ57" s="1231"/>
      <c r="CR57" s="1231"/>
      <c r="CS57" s="1231"/>
      <c r="CT57" s="1231"/>
      <c r="CU57" s="1231"/>
      <c r="CV57" s="1231">
        <v>66.599999999999994</v>
      </c>
      <c r="CW57" s="1231"/>
      <c r="CX57" s="1231"/>
      <c r="CY57" s="1231"/>
      <c r="CZ57" s="1231"/>
      <c r="DA57" s="1231"/>
      <c r="DB57" s="1231"/>
      <c r="DC57" s="1231"/>
      <c r="DD57" s="1234"/>
      <c r="DE57" s="1232"/>
    </row>
    <row r="58" spans="1:109" s="1209" customFormat="1" x14ac:dyDescent="0.15">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x14ac:dyDescent="0.15">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x14ac:dyDescent="0.15">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x14ac:dyDescent="0.15">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x14ac:dyDescent="0.15">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7.25" x14ac:dyDescent="0.15">
      <c r="B63" s="300" t="s">
        <v>571</v>
      </c>
    </row>
    <row r="64" spans="1:109" x14ac:dyDescent="0.15">
      <c r="B64" s="247"/>
      <c r="G64" s="1208"/>
      <c r="I64" s="1240"/>
      <c r="J64" s="1240"/>
      <c r="K64" s="1240"/>
      <c r="L64" s="1240"/>
      <c r="M64" s="1240"/>
      <c r="N64" s="1241"/>
      <c r="AM64" s="1208"/>
      <c r="AN64" s="1208" t="s">
        <v>564</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x14ac:dyDescent="0.15">
      <c r="B65" s="247"/>
      <c r="AN65" s="1210" t="s">
        <v>572</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x14ac:dyDescent="0.15">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x14ac:dyDescent="0.15">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x14ac:dyDescent="0.15">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x14ac:dyDescent="0.15">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x14ac:dyDescent="0.15">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x14ac:dyDescent="0.15">
      <c r="B71" s="247"/>
      <c r="G71" s="1245"/>
      <c r="I71" s="1246"/>
      <c r="J71" s="1243"/>
      <c r="K71" s="1243"/>
      <c r="L71" s="1244"/>
      <c r="M71" s="1243"/>
      <c r="N71" s="1244"/>
      <c r="AM71" s="1245"/>
      <c r="AN71" s="243" t="s">
        <v>566</v>
      </c>
    </row>
    <row r="72" spans="2:107" x14ac:dyDescent="0.15">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530</v>
      </c>
      <c r="BQ72" s="1226"/>
      <c r="BR72" s="1226"/>
      <c r="BS72" s="1226"/>
      <c r="BT72" s="1226"/>
      <c r="BU72" s="1226"/>
      <c r="BV72" s="1226"/>
      <c r="BW72" s="1226"/>
      <c r="BX72" s="1226" t="s">
        <v>531</v>
      </c>
      <c r="BY72" s="1226"/>
      <c r="BZ72" s="1226"/>
      <c r="CA72" s="1226"/>
      <c r="CB72" s="1226"/>
      <c r="CC72" s="1226"/>
      <c r="CD72" s="1226"/>
      <c r="CE72" s="1226"/>
      <c r="CF72" s="1226" t="s">
        <v>532</v>
      </c>
      <c r="CG72" s="1226"/>
      <c r="CH72" s="1226"/>
      <c r="CI72" s="1226"/>
      <c r="CJ72" s="1226"/>
      <c r="CK72" s="1226"/>
      <c r="CL72" s="1226"/>
      <c r="CM72" s="1226"/>
      <c r="CN72" s="1226" t="s">
        <v>533</v>
      </c>
      <c r="CO72" s="1226"/>
      <c r="CP72" s="1226"/>
      <c r="CQ72" s="1226"/>
      <c r="CR72" s="1226"/>
      <c r="CS72" s="1226"/>
      <c r="CT72" s="1226"/>
      <c r="CU72" s="1226"/>
      <c r="CV72" s="1226" t="s">
        <v>534</v>
      </c>
      <c r="CW72" s="1226"/>
      <c r="CX72" s="1226"/>
      <c r="CY72" s="1226"/>
      <c r="CZ72" s="1226"/>
      <c r="DA72" s="1226"/>
      <c r="DB72" s="1226"/>
      <c r="DC72" s="1226"/>
    </row>
    <row r="73" spans="2:107" x14ac:dyDescent="0.15">
      <c r="B73" s="247"/>
      <c r="G73" s="1227"/>
      <c r="H73" s="1227"/>
      <c r="I73" s="1227"/>
      <c r="J73" s="1227"/>
      <c r="K73" s="1247"/>
      <c r="L73" s="1247"/>
      <c r="M73" s="1247"/>
      <c r="N73" s="1247"/>
      <c r="AM73" s="1219"/>
      <c r="AN73" s="1230" t="s">
        <v>567</v>
      </c>
      <c r="AO73" s="1230"/>
      <c r="AP73" s="1230"/>
      <c r="AQ73" s="1230"/>
      <c r="AR73" s="1230"/>
      <c r="AS73" s="1230"/>
      <c r="AT73" s="1230"/>
      <c r="AU73" s="1230"/>
      <c r="AV73" s="1230"/>
      <c r="AW73" s="1230"/>
      <c r="AX73" s="1230"/>
      <c r="AY73" s="1230"/>
      <c r="AZ73" s="1230"/>
      <c r="BA73" s="1230"/>
      <c r="BB73" s="1230" t="s">
        <v>568</v>
      </c>
      <c r="BC73" s="1230"/>
      <c r="BD73" s="1230"/>
      <c r="BE73" s="1230"/>
      <c r="BF73" s="1230"/>
      <c r="BG73" s="1230"/>
      <c r="BH73" s="1230"/>
      <c r="BI73" s="1230"/>
      <c r="BJ73" s="1230"/>
      <c r="BK73" s="1230"/>
      <c r="BL73" s="1230"/>
      <c r="BM73" s="1230"/>
      <c r="BN73" s="1230"/>
      <c r="BO73" s="1230"/>
      <c r="BP73" s="1231">
        <v>12</v>
      </c>
      <c r="BQ73" s="1231"/>
      <c r="BR73" s="1231"/>
      <c r="BS73" s="1231"/>
      <c r="BT73" s="1231"/>
      <c r="BU73" s="1231"/>
      <c r="BV73" s="1231"/>
      <c r="BW73" s="1231"/>
      <c r="BX73" s="1231"/>
      <c r="BY73" s="1231"/>
      <c r="BZ73" s="1231"/>
      <c r="CA73" s="1231"/>
      <c r="CB73" s="1231"/>
      <c r="CC73" s="1231"/>
      <c r="CD73" s="1231"/>
      <c r="CE73" s="1231"/>
      <c r="CF73" s="1231"/>
      <c r="CG73" s="1231"/>
      <c r="CH73" s="1231"/>
      <c r="CI73" s="1231"/>
      <c r="CJ73" s="1231"/>
      <c r="CK73" s="1231"/>
      <c r="CL73" s="1231"/>
      <c r="CM73" s="1231"/>
      <c r="CN73" s="1231"/>
      <c r="CO73" s="1231"/>
      <c r="CP73" s="1231"/>
      <c r="CQ73" s="1231"/>
      <c r="CR73" s="1231"/>
      <c r="CS73" s="1231"/>
      <c r="CT73" s="1231"/>
      <c r="CU73" s="1231"/>
      <c r="CV73" s="1231"/>
      <c r="CW73" s="1231"/>
      <c r="CX73" s="1231"/>
      <c r="CY73" s="1231"/>
      <c r="CZ73" s="1231"/>
      <c r="DA73" s="1231"/>
      <c r="DB73" s="1231"/>
      <c r="DC73" s="1231"/>
    </row>
    <row r="74" spans="2:107" x14ac:dyDescent="0.15">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x14ac:dyDescent="0.15">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573</v>
      </c>
      <c r="BC75" s="1230"/>
      <c r="BD75" s="1230"/>
      <c r="BE75" s="1230"/>
      <c r="BF75" s="1230"/>
      <c r="BG75" s="1230"/>
      <c r="BH75" s="1230"/>
      <c r="BI75" s="1230"/>
      <c r="BJ75" s="1230"/>
      <c r="BK75" s="1230"/>
      <c r="BL75" s="1230"/>
      <c r="BM75" s="1230"/>
      <c r="BN75" s="1230"/>
      <c r="BO75" s="1230"/>
      <c r="BP75" s="1231">
        <v>13.9</v>
      </c>
      <c r="BQ75" s="1231"/>
      <c r="BR75" s="1231"/>
      <c r="BS75" s="1231"/>
      <c r="BT75" s="1231"/>
      <c r="BU75" s="1231"/>
      <c r="BV75" s="1231"/>
      <c r="BW75" s="1231"/>
      <c r="BX75" s="1231">
        <v>14.3</v>
      </c>
      <c r="BY75" s="1231"/>
      <c r="BZ75" s="1231"/>
      <c r="CA75" s="1231"/>
      <c r="CB75" s="1231"/>
      <c r="CC75" s="1231"/>
      <c r="CD75" s="1231"/>
      <c r="CE75" s="1231"/>
      <c r="CF75" s="1231">
        <v>14.6</v>
      </c>
      <c r="CG75" s="1231"/>
      <c r="CH75" s="1231"/>
      <c r="CI75" s="1231"/>
      <c r="CJ75" s="1231"/>
      <c r="CK75" s="1231"/>
      <c r="CL75" s="1231"/>
      <c r="CM75" s="1231"/>
      <c r="CN75" s="1231">
        <v>13.7</v>
      </c>
      <c r="CO75" s="1231"/>
      <c r="CP75" s="1231"/>
      <c r="CQ75" s="1231"/>
      <c r="CR75" s="1231"/>
      <c r="CS75" s="1231"/>
      <c r="CT75" s="1231"/>
      <c r="CU75" s="1231"/>
      <c r="CV75" s="1231">
        <v>12.8</v>
      </c>
      <c r="CW75" s="1231"/>
      <c r="CX75" s="1231"/>
      <c r="CY75" s="1231"/>
      <c r="CZ75" s="1231"/>
      <c r="DA75" s="1231"/>
      <c r="DB75" s="1231"/>
      <c r="DC75" s="1231"/>
    </row>
    <row r="76" spans="2:107" x14ac:dyDescent="0.15">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x14ac:dyDescent="0.15">
      <c r="B77" s="247"/>
      <c r="G77" s="1220"/>
      <c r="H77" s="1220"/>
      <c r="I77" s="1220"/>
      <c r="J77" s="1220"/>
      <c r="K77" s="1247"/>
      <c r="L77" s="1247"/>
      <c r="M77" s="1247"/>
      <c r="N77" s="1247"/>
      <c r="AN77" s="1226" t="s">
        <v>570</v>
      </c>
      <c r="AO77" s="1226"/>
      <c r="AP77" s="1226"/>
      <c r="AQ77" s="1226"/>
      <c r="AR77" s="1226"/>
      <c r="AS77" s="1226"/>
      <c r="AT77" s="1226"/>
      <c r="AU77" s="1226"/>
      <c r="AV77" s="1226"/>
      <c r="AW77" s="1226"/>
      <c r="AX77" s="1226"/>
      <c r="AY77" s="1226"/>
      <c r="AZ77" s="1226"/>
      <c r="BA77" s="1226"/>
      <c r="BB77" s="1230" t="s">
        <v>568</v>
      </c>
      <c r="BC77" s="1230"/>
      <c r="BD77" s="1230"/>
      <c r="BE77" s="1230"/>
      <c r="BF77" s="1230"/>
      <c r="BG77" s="1230"/>
      <c r="BH77" s="1230"/>
      <c r="BI77" s="1230"/>
      <c r="BJ77" s="1230"/>
      <c r="BK77" s="1230"/>
      <c r="BL77" s="1230"/>
      <c r="BM77" s="1230"/>
      <c r="BN77" s="1230"/>
      <c r="BO77" s="1230"/>
      <c r="BP77" s="1231">
        <v>0</v>
      </c>
      <c r="BQ77" s="1231"/>
      <c r="BR77" s="1231"/>
      <c r="BS77" s="1231"/>
      <c r="BT77" s="1231"/>
      <c r="BU77" s="1231"/>
      <c r="BV77" s="1231"/>
      <c r="BW77" s="1231"/>
      <c r="BX77" s="1231">
        <v>0</v>
      </c>
      <c r="BY77" s="1231"/>
      <c r="BZ77" s="1231"/>
      <c r="CA77" s="1231"/>
      <c r="CB77" s="1231"/>
      <c r="CC77" s="1231"/>
      <c r="CD77" s="1231"/>
      <c r="CE77" s="1231"/>
      <c r="CF77" s="1231">
        <v>0</v>
      </c>
      <c r="CG77" s="1231"/>
      <c r="CH77" s="1231"/>
      <c r="CI77" s="1231"/>
      <c r="CJ77" s="1231"/>
      <c r="CK77" s="1231"/>
      <c r="CL77" s="1231"/>
      <c r="CM77" s="1231"/>
      <c r="CN77" s="1231">
        <v>0</v>
      </c>
      <c r="CO77" s="1231"/>
      <c r="CP77" s="1231"/>
      <c r="CQ77" s="1231"/>
      <c r="CR77" s="1231"/>
      <c r="CS77" s="1231"/>
      <c r="CT77" s="1231"/>
      <c r="CU77" s="1231"/>
      <c r="CV77" s="1231">
        <v>0</v>
      </c>
      <c r="CW77" s="1231"/>
      <c r="CX77" s="1231"/>
      <c r="CY77" s="1231"/>
      <c r="CZ77" s="1231"/>
      <c r="DA77" s="1231"/>
      <c r="DB77" s="1231"/>
      <c r="DC77" s="1231"/>
    </row>
    <row r="78" spans="2:107" x14ac:dyDescent="0.15">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x14ac:dyDescent="0.15">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573</v>
      </c>
      <c r="BC79" s="1230"/>
      <c r="BD79" s="1230"/>
      <c r="BE79" s="1230"/>
      <c r="BF79" s="1230"/>
      <c r="BG79" s="1230"/>
      <c r="BH79" s="1230"/>
      <c r="BI79" s="1230"/>
      <c r="BJ79" s="1230"/>
      <c r="BK79" s="1230"/>
      <c r="BL79" s="1230"/>
      <c r="BM79" s="1230"/>
      <c r="BN79" s="1230"/>
      <c r="BO79" s="1230"/>
      <c r="BP79" s="1231">
        <v>7.4</v>
      </c>
      <c r="BQ79" s="1231"/>
      <c r="BR79" s="1231"/>
      <c r="BS79" s="1231"/>
      <c r="BT79" s="1231"/>
      <c r="BU79" s="1231"/>
      <c r="BV79" s="1231"/>
      <c r="BW79" s="1231"/>
      <c r="BX79" s="1231">
        <v>7.5</v>
      </c>
      <c r="BY79" s="1231"/>
      <c r="BZ79" s="1231"/>
      <c r="CA79" s="1231"/>
      <c r="CB79" s="1231"/>
      <c r="CC79" s="1231"/>
      <c r="CD79" s="1231"/>
      <c r="CE79" s="1231"/>
      <c r="CF79" s="1231">
        <v>7.5</v>
      </c>
      <c r="CG79" s="1231"/>
      <c r="CH79" s="1231"/>
      <c r="CI79" s="1231"/>
      <c r="CJ79" s="1231"/>
      <c r="CK79" s="1231"/>
      <c r="CL79" s="1231"/>
      <c r="CM79" s="1231"/>
      <c r="CN79" s="1231">
        <v>7.7</v>
      </c>
      <c r="CO79" s="1231"/>
      <c r="CP79" s="1231"/>
      <c r="CQ79" s="1231"/>
      <c r="CR79" s="1231"/>
      <c r="CS79" s="1231"/>
      <c r="CT79" s="1231"/>
      <c r="CU79" s="1231"/>
      <c r="CV79" s="1231">
        <v>8</v>
      </c>
      <c r="CW79" s="1231"/>
      <c r="CX79" s="1231"/>
      <c r="CY79" s="1231"/>
      <c r="CZ79" s="1231"/>
      <c r="DA79" s="1231"/>
      <c r="DB79" s="1231"/>
      <c r="DC79" s="1231"/>
    </row>
    <row r="80" spans="2:107" x14ac:dyDescent="0.15">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x14ac:dyDescent="0.15">
      <c r="B81" s="247"/>
    </row>
    <row r="82" spans="2:109" ht="17.25" x14ac:dyDescent="0.15">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UekseKAUt+ZYlZTxoM8I+aJXmOebG66FatW1N758/tSJUHZTS5IwJgxfgnwfktOKZ+M3iXB+UYQhuMiBiKJ+gQ==" saltValue="QDJXB8Oqk3dQLxI9l9U5Ng=="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7E3823-109E-4E8F-89AE-A76909791DB9}">
  <sheetPr>
    <pageSetUpPr fitToPage="1"/>
  </sheetPr>
  <dimension ref="A1:DR125"/>
  <sheetViews>
    <sheetView showGridLines="0" topLeftCell="A85" zoomScaleNormal="100" zoomScaleSheetLayoutView="70"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480</v>
      </c>
    </row>
  </sheetData>
  <sheetProtection algorithmName="SHA-512" hashValue="VDG54gX9qcRVh6fYzXZB0w5tX5NyFnDAHR9WA5DBncTNFLaj2ChsmRRCWEyiBye/KhQqBdLkX+xOoXRJ+YVC8A==" saltValue="8T0vMHHK7LcBQSoGKGMW7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F24FF-4C9B-4D3D-A376-51394FE2B24E}">
  <sheetPr>
    <pageSetUpPr fitToPage="1"/>
  </sheetPr>
  <dimension ref="A1:DR125"/>
  <sheetViews>
    <sheetView showGridLines="0" topLeftCell="A52" zoomScaleNormal="100" zoomScaleSheetLayoutView="55"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480</v>
      </c>
    </row>
  </sheetData>
  <sheetProtection algorithmName="SHA-512" hashValue="HfdQO8uSF4L6Izi7uAt0zbNysVZ+zc9oaycaktuIv7Qkw2TretW9IZubINlis/Zh78d9vBF0w/wxJ3e975+j6A==" saltValue="J86k1dLMXGGlRNHHlHkA/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529</v>
      </c>
      <c r="G2" s="137"/>
      <c r="H2" s="138"/>
    </row>
    <row r="3" spans="1:8" x14ac:dyDescent="0.15">
      <c r="A3" s="134" t="s">
        <v>522</v>
      </c>
      <c r="B3" s="139"/>
      <c r="C3" s="140"/>
      <c r="D3" s="141">
        <v>133824</v>
      </c>
      <c r="E3" s="142"/>
      <c r="F3" s="143">
        <v>301035</v>
      </c>
      <c r="G3" s="144"/>
      <c r="H3" s="145"/>
    </row>
    <row r="4" spans="1:8" x14ac:dyDescent="0.15">
      <c r="A4" s="146"/>
      <c r="B4" s="147"/>
      <c r="C4" s="148"/>
      <c r="D4" s="149">
        <v>47790</v>
      </c>
      <c r="E4" s="150"/>
      <c r="F4" s="151">
        <v>154376</v>
      </c>
      <c r="G4" s="152"/>
      <c r="H4" s="153"/>
    </row>
    <row r="5" spans="1:8" x14ac:dyDescent="0.15">
      <c r="A5" s="134" t="s">
        <v>524</v>
      </c>
      <c r="B5" s="139"/>
      <c r="C5" s="140"/>
      <c r="D5" s="141">
        <v>199673</v>
      </c>
      <c r="E5" s="142"/>
      <c r="F5" s="143">
        <v>277467</v>
      </c>
      <c r="G5" s="144"/>
      <c r="H5" s="145"/>
    </row>
    <row r="6" spans="1:8" x14ac:dyDescent="0.15">
      <c r="A6" s="146"/>
      <c r="B6" s="147"/>
      <c r="C6" s="148"/>
      <c r="D6" s="149">
        <v>93786</v>
      </c>
      <c r="E6" s="150"/>
      <c r="F6" s="151">
        <v>128378</v>
      </c>
      <c r="G6" s="152"/>
      <c r="H6" s="153"/>
    </row>
    <row r="7" spans="1:8" x14ac:dyDescent="0.15">
      <c r="A7" s="134" t="s">
        <v>525</v>
      </c>
      <c r="B7" s="139"/>
      <c r="C7" s="140"/>
      <c r="D7" s="141">
        <v>291612</v>
      </c>
      <c r="E7" s="142"/>
      <c r="F7" s="143">
        <v>282256</v>
      </c>
      <c r="G7" s="144"/>
      <c r="H7" s="145"/>
    </row>
    <row r="8" spans="1:8" x14ac:dyDescent="0.15">
      <c r="A8" s="146"/>
      <c r="B8" s="147"/>
      <c r="C8" s="148"/>
      <c r="D8" s="149">
        <v>132601</v>
      </c>
      <c r="E8" s="150"/>
      <c r="F8" s="151">
        <v>145453</v>
      </c>
      <c r="G8" s="152"/>
      <c r="H8" s="153"/>
    </row>
    <row r="9" spans="1:8" x14ac:dyDescent="0.15">
      <c r="A9" s="134" t="s">
        <v>526</v>
      </c>
      <c r="B9" s="139"/>
      <c r="C9" s="140"/>
      <c r="D9" s="141">
        <v>477041</v>
      </c>
      <c r="E9" s="142"/>
      <c r="F9" s="143">
        <v>295341</v>
      </c>
      <c r="G9" s="144"/>
      <c r="H9" s="145"/>
    </row>
    <row r="10" spans="1:8" x14ac:dyDescent="0.15">
      <c r="A10" s="146"/>
      <c r="B10" s="147"/>
      <c r="C10" s="148"/>
      <c r="D10" s="149">
        <v>341239</v>
      </c>
      <c r="E10" s="150"/>
      <c r="F10" s="151">
        <v>137402</v>
      </c>
      <c r="G10" s="152"/>
      <c r="H10" s="153"/>
    </row>
    <row r="11" spans="1:8" x14ac:dyDescent="0.15">
      <c r="A11" s="134" t="s">
        <v>527</v>
      </c>
      <c r="B11" s="139"/>
      <c r="C11" s="140"/>
      <c r="D11" s="141">
        <v>430413</v>
      </c>
      <c r="E11" s="142"/>
      <c r="F11" s="143">
        <v>292845</v>
      </c>
      <c r="G11" s="144"/>
      <c r="H11" s="145"/>
    </row>
    <row r="12" spans="1:8" x14ac:dyDescent="0.15">
      <c r="A12" s="146"/>
      <c r="B12" s="147"/>
      <c r="C12" s="154"/>
      <c r="D12" s="149">
        <v>194994</v>
      </c>
      <c r="E12" s="150"/>
      <c r="F12" s="151">
        <v>143187</v>
      </c>
      <c r="G12" s="152"/>
      <c r="H12" s="153"/>
    </row>
    <row r="13" spans="1:8" x14ac:dyDescent="0.15">
      <c r="A13" s="134"/>
      <c r="B13" s="139"/>
      <c r="C13" s="140"/>
      <c r="D13" s="141">
        <v>306513</v>
      </c>
      <c r="E13" s="142"/>
      <c r="F13" s="143">
        <v>289789</v>
      </c>
      <c r="G13" s="155"/>
      <c r="H13" s="145"/>
    </row>
    <row r="14" spans="1:8" x14ac:dyDescent="0.15">
      <c r="A14" s="146"/>
      <c r="B14" s="147"/>
      <c r="C14" s="148"/>
      <c r="D14" s="149">
        <v>162082</v>
      </c>
      <c r="E14" s="150"/>
      <c r="F14" s="151">
        <v>141759</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1.1100000000000001</v>
      </c>
      <c r="C19" s="156">
        <f>ROUND(VALUE(SUBSTITUTE(実質収支比率等に係る経年分析!G$48,"▲","-")),2)</f>
        <v>2.5499999999999998</v>
      </c>
      <c r="D19" s="156">
        <f>ROUND(VALUE(SUBSTITUTE(実質収支比率等に係る経年分析!H$48,"▲","-")),2)</f>
        <v>2.4500000000000002</v>
      </c>
      <c r="E19" s="156">
        <f>ROUND(VALUE(SUBSTITUTE(実質収支比率等に係る経年分析!I$48,"▲","-")),2)</f>
        <v>6.77</v>
      </c>
      <c r="F19" s="156">
        <f>ROUND(VALUE(SUBSTITUTE(実質収支比率等に係る経年分析!J$48,"▲","-")),2)</f>
        <v>5.0599999999999996</v>
      </c>
    </row>
    <row r="20" spans="1:11" x14ac:dyDescent="0.15">
      <c r="A20" s="156" t="s">
        <v>53</v>
      </c>
      <c r="B20" s="156">
        <f>ROUND(VALUE(SUBSTITUTE(実質収支比率等に係る経年分析!F$47,"▲","-")),2)</f>
        <v>33.47</v>
      </c>
      <c r="C20" s="156">
        <f>ROUND(VALUE(SUBSTITUTE(実質収支比率等に係る経年分析!G$47,"▲","-")),2)</f>
        <v>38.67</v>
      </c>
      <c r="D20" s="156">
        <f>ROUND(VALUE(SUBSTITUTE(実質収支比率等に係る経年分析!H$47,"▲","-")),2)</f>
        <v>43.93</v>
      </c>
      <c r="E20" s="156">
        <f>ROUND(VALUE(SUBSTITUTE(実質収支比率等に係る経年分析!I$47,"▲","-")),2)</f>
        <v>47.13</v>
      </c>
      <c r="F20" s="156">
        <f>ROUND(VALUE(SUBSTITUTE(実質収支比率等に係る経年分析!J$47,"▲","-")),2)</f>
        <v>50.71</v>
      </c>
    </row>
    <row r="21" spans="1:11" x14ac:dyDescent="0.15">
      <c r="A21" s="156" t="s">
        <v>54</v>
      </c>
      <c r="B21" s="156">
        <f>IF(ISNUMBER(VALUE(SUBSTITUTE(実質収支比率等に係る経年分析!F$49,"▲","-"))),ROUND(VALUE(SUBSTITUTE(実質収支比率等に係る経年分析!F$49,"▲","-")),2),NA())</f>
        <v>-0.31</v>
      </c>
      <c r="C21" s="156">
        <f>IF(ISNUMBER(VALUE(SUBSTITUTE(実質収支比率等に係る経年分析!G$49,"▲","-"))),ROUND(VALUE(SUBSTITUTE(実質収支比率等に係る経年分析!G$49,"▲","-")),2),NA())</f>
        <v>8.1300000000000008</v>
      </c>
      <c r="D21" s="156">
        <f>IF(ISNUMBER(VALUE(SUBSTITUTE(実質収支比率等に係る経年分析!H$49,"▲","-"))),ROUND(VALUE(SUBSTITUTE(実質収支比率等に係る経年分析!H$49,"▲","-")),2),NA())</f>
        <v>4</v>
      </c>
      <c r="E21" s="156">
        <f>IF(ISNUMBER(VALUE(SUBSTITUTE(実質収支比率等に係る経年分析!I$49,"▲","-"))),ROUND(VALUE(SUBSTITUTE(実質収支比率等に係る経年分析!I$49,"▲","-")),2),NA())</f>
        <v>7.28</v>
      </c>
      <c r="F21" s="156">
        <f>IF(ISNUMBER(VALUE(SUBSTITUTE(実質収支比率等に係る経年分析!J$49,"▲","-"))),ROUND(VALUE(SUBSTITUTE(実質収支比率等に係る経年分析!J$49,"▲","-")),2),NA())</f>
        <v>1.49</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0.18</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0.09</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0.09</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0.47</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0.05</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str">
        <f>IF(連結実質赤字比率に係る赤字・黒字の構成分析!C$41="",NA(),連結実質赤字比率に係る赤字・黒字の構成分析!C$41)</f>
        <v>利尻富士町歯科施設特別会計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0.08</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0.03</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7.0000000000000007E-2</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0.02</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0.08</v>
      </c>
    </row>
    <row r="30" spans="1:11" x14ac:dyDescent="0.15">
      <c r="A30" s="157" t="str">
        <f>IF(連結実質赤字比率に係る赤字・黒字の構成分析!C$40="",NA(),連結実質赤字比率に係る赤字・黒字の構成分析!C$40)</f>
        <v>利尻富士町国民健康保険施設特別会計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0.03</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0.06</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0.13</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0.08</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0.09</v>
      </c>
    </row>
    <row r="31" spans="1:11" x14ac:dyDescent="0.15">
      <c r="A31" s="157" t="str">
        <f>IF(連結実質赤字比率に係る赤字・黒字の構成分析!C$39="",NA(),連結実質赤字比率に係る赤字・黒字の構成分析!C$39)</f>
        <v>利尻富士町国民健康保険事業特別会計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0.26</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0.28999999999999998</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0.16</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0.35</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0.19</v>
      </c>
    </row>
    <row r="32" spans="1:11" x14ac:dyDescent="0.15">
      <c r="A32" s="157" t="str">
        <f>IF(連結実質赤字比率に係る赤字・黒字の構成分析!C$38="",NA(),連結実質赤字比率に係る赤字・黒字の構成分析!C$38)</f>
        <v>利尻富士町介護サービス特別会計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0.04</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0.02</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0.03</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0.19</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0.37</v>
      </c>
    </row>
    <row r="33" spans="1:16" x14ac:dyDescent="0.15">
      <c r="A33" s="157" t="str">
        <f>IF(連結実質赤字比率に係る赤字・黒字の構成分析!C$37="",NA(),連結実質赤字比率に係る赤字・黒字の構成分析!C$37)</f>
        <v>利尻富士町下水道事業会計</v>
      </c>
      <c r="B33" s="157" t="e">
        <f>IF(ROUND(VALUE(SUBSTITUTE(連結実質赤字比率に係る赤字・黒字の構成分析!F$37,"▲", "-")), 2) &lt; 0, ABS(ROUND(VALUE(SUBSTITUTE(連結実質赤字比率に係る赤字・黒字の構成分析!F$37,"▲", "-")), 2)), NA())</f>
        <v>#VALUE!</v>
      </c>
      <c r="C33" s="157" t="e">
        <f>IF(ROUND(VALUE(SUBSTITUTE(連結実質赤字比率に係る赤字・黒字の構成分析!F$37,"▲", "-")), 2) &gt;= 0, ABS(ROUND(VALUE(SUBSTITUTE(連結実質赤字比率に係る赤字・黒字の構成分析!F$37,"▲", "-")), 2)), NA())</f>
        <v>#VALUE!</v>
      </c>
      <c r="D33" s="157" t="e">
        <f>IF(ROUND(VALUE(SUBSTITUTE(連結実質赤字比率に係る赤字・黒字の構成分析!G$37,"▲", "-")), 2) &lt; 0, ABS(ROUND(VALUE(SUBSTITUTE(連結実質赤字比率に係る赤字・黒字の構成分析!G$37,"▲", "-")), 2)), NA())</f>
        <v>#VALUE!</v>
      </c>
      <c r="E33" s="157" t="e">
        <f>IF(ROUND(VALUE(SUBSTITUTE(連結実質赤字比率に係る赤字・黒字の構成分析!G$37,"▲", "-")), 2) &gt;= 0, ABS(ROUND(VALUE(SUBSTITUTE(連結実質赤字比率に係る赤字・黒字の構成分析!G$37,"▲", "-")), 2)), NA())</f>
        <v>#VALUE!</v>
      </c>
      <c r="F33" s="157" t="e">
        <f>IF(ROUND(VALUE(SUBSTITUTE(連結実質赤字比率に係る赤字・黒字の構成分析!H$37,"▲", "-")), 2) &lt; 0, ABS(ROUND(VALUE(SUBSTITUTE(連結実質赤字比率に係る赤字・黒字の構成分析!H$37,"▲", "-")), 2)), NA())</f>
        <v>#VALUE!</v>
      </c>
      <c r="G33" s="157" t="e">
        <f>IF(ROUND(VALUE(SUBSTITUTE(連結実質赤字比率に係る赤字・黒字の構成分析!H$37,"▲", "-")), 2) &gt;= 0, ABS(ROUND(VALUE(SUBSTITUTE(連結実質赤字比率に係る赤字・黒字の構成分析!H$37,"▲", "-")), 2)), NA())</f>
        <v>#VALUE!</v>
      </c>
      <c r="H33" s="157" t="e">
        <f>IF(ROUND(VALUE(SUBSTITUTE(連結実質赤字比率に係る赤字・黒字の構成分析!I$37,"▲", "-")), 2) &lt; 0, ABS(ROUND(VALUE(SUBSTITUTE(連結実質赤字比率に係る赤字・黒字の構成分析!I$37,"▲", "-")), 2)), NA())</f>
        <v>#VALUE!</v>
      </c>
      <c r="I33" s="157" t="e">
        <f>IF(ROUND(VALUE(SUBSTITUTE(連結実質赤字比率に係る赤字・黒字の構成分析!I$37,"▲", "-")), 2) &gt;= 0, ABS(ROUND(VALUE(SUBSTITUTE(連結実質赤字比率に係る赤字・黒字の構成分析!I$37,"▲", "-")), 2)), NA())</f>
        <v>#VALUE!</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0.49</v>
      </c>
    </row>
    <row r="34" spans="1:16" x14ac:dyDescent="0.15">
      <c r="A34" s="157" t="str">
        <f>IF(連結実質赤字比率に係る赤字・黒字の構成分析!C$36="",NA(),連結実質赤字比率に係る赤字・黒字の構成分析!C$36)</f>
        <v>利尻富士町介護保険事業特別会計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0.02</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0.44</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0.46</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0.94</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0.64</v>
      </c>
    </row>
    <row r="35" spans="1:16" x14ac:dyDescent="0.15">
      <c r="A35" s="157" t="str">
        <f>IF(連結実質赤字比率に係る赤字・黒字の構成分析!C$35="",NA(),連結実質赤字比率に係る赤字・黒字の構成分析!C$35)</f>
        <v>利尻富士町簡易水道事業会計</v>
      </c>
      <c r="B35" s="157" t="e">
        <f>IF(ROUND(VALUE(SUBSTITUTE(連結実質赤字比率に係る赤字・黒字の構成分析!F$35,"▲", "-")), 2) &lt; 0, ABS(ROUND(VALUE(SUBSTITUTE(連結実質赤字比率に係る赤字・黒字の構成分析!F$35,"▲", "-")), 2)), NA())</f>
        <v>#VALUE!</v>
      </c>
      <c r="C35" s="157" t="e">
        <f>IF(ROUND(VALUE(SUBSTITUTE(連結実質赤字比率に係る赤字・黒字の構成分析!F$35,"▲", "-")), 2) &gt;= 0, ABS(ROUND(VALUE(SUBSTITUTE(連結実質赤字比率に係る赤字・黒字の構成分析!F$35,"▲", "-")), 2)), NA())</f>
        <v>#VALUE!</v>
      </c>
      <c r="D35" s="157" t="e">
        <f>IF(ROUND(VALUE(SUBSTITUTE(連結実質赤字比率に係る赤字・黒字の構成分析!G$35,"▲", "-")), 2) &lt; 0, ABS(ROUND(VALUE(SUBSTITUTE(連結実質赤字比率に係る赤字・黒字の構成分析!G$35,"▲", "-")), 2)), NA())</f>
        <v>#VALUE!</v>
      </c>
      <c r="E35" s="157" t="e">
        <f>IF(ROUND(VALUE(SUBSTITUTE(連結実質赤字比率に係る赤字・黒字の構成分析!G$35,"▲", "-")), 2) &gt;= 0, ABS(ROUND(VALUE(SUBSTITUTE(連結実質赤字比率に係る赤字・黒字の構成分析!G$35,"▲", "-")), 2)), NA())</f>
        <v>#VALUE!</v>
      </c>
      <c r="F35" s="157" t="e">
        <f>IF(ROUND(VALUE(SUBSTITUTE(連結実質赤字比率に係る赤字・黒字の構成分析!H$35,"▲", "-")), 2) &lt; 0, ABS(ROUND(VALUE(SUBSTITUTE(連結実質赤字比率に係る赤字・黒字の構成分析!H$35,"▲", "-")), 2)), NA())</f>
        <v>#VALUE!</v>
      </c>
      <c r="G35" s="157" t="e">
        <f>IF(ROUND(VALUE(SUBSTITUTE(連結実質赤字比率に係る赤字・黒字の構成分析!H$35,"▲", "-")), 2) &gt;= 0, ABS(ROUND(VALUE(SUBSTITUTE(連結実質赤字比率に係る赤字・黒字の構成分析!H$35,"▲", "-")), 2)), NA())</f>
        <v>#VALUE!</v>
      </c>
      <c r="H35" s="157" t="e">
        <f>IF(ROUND(VALUE(SUBSTITUTE(連結実質赤字比率に係る赤字・黒字の構成分析!I$35,"▲", "-")), 2) &lt; 0, ABS(ROUND(VALUE(SUBSTITUTE(連結実質赤字比率に係る赤字・黒字の構成分析!I$35,"▲", "-")), 2)), NA())</f>
        <v>#VALUE!</v>
      </c>
      <c r="I35" s="157" t="e">
        <f>IF(ROUND(VALUE(SUBSTITUTE(連結実質赤字比率に係る赤字・黒字の構成分析!I$35,"▲", "-")), 2) &gt;= 0, ABS(ROUND(VALUE(SUBSTITUTE(連結実質赤字比率に係る赤字・黒字の構成分析!I$35,"▲", "-")), 2)), NA())</f>
        <v>#VALUE!</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0.9</v>
      </c>
    </row>
    <row r="36" spans="1:16" x14ac:dyDescent="0.15">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1.03</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2.5099999999999998</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2.38</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6.74</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4.97</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706</v>
      </c>
      <c r="E42" s="158"/>
      <c r="F42" s="158"/>
      <c r="G42" s="158">
        <f>'実質公債費比率（分子）の構造'!L$52</f>
        <v>648</v>
      </c>
      <c r="H42" s="158"/>
      <c r="I42" s="158"/>
      <c r="J42" s="158">
        <f>'実質公債費比率（分子）の構造'!M$52</f>
        <v>630</v>
      </c>
      <c r="K42" s="158"/>
      <c r="L42" s="158"/>
      <c r="M42" s="158">
        <f>'実質公債費比率（分子）の構造'!N$52</f>
        <v>644</v>
      </c>
      <c r="N42" s="158"/>
      <c r="O42" s="158"/>
      <c r="P42" s="158">
        <f>'実質公債費比率（分子）の構造'!O$52</f>
        <v>632</v>
      </c>
    </row>
    <row r="43" spans="1:16" x14ac:dyDescent="0.15">
      <c r="A43" s="158" t="s">
        <v>16</v>
      </c>
      <c r="B43" s="158">
        <f>'実質公債費比率（分子）の構造'!K$51</f>
        <v>1</v>
      </c>
      <c r="C43" s="158"/>
      <c r="D43" s="158"/>
      <c r="E43" s="158">
        <f>'実質公債費比率（分子）の構造'!L$51</f>
        <v>0</v>
      </c>
      <c r="F43" s="158"/>
      <c r="G43" s="158"/>
      <c r="H43" s="158" t="str">
        <f>'実質公債費比率（分子）の構造'!M$51</f>
        <v>-</v>
      </c>
      <c r="I43" s="158"/>
      <c r="J43" s="158"/>
      <c r="K43" s="158">
        <f>'実質公債費比率（分子）の構造'!N$51</f>
        <v>0</v>
      </c>
      <c r="L43" s="158"/>
      <c r="M43" s="158"/>
      <c r="N43" s="158">
        <f>'実質公債費比率（分子）の構造'!O$51</f>
        <v>1</v>
      </c>
      <c r="O43" s="158"/>
      <c r="P43" s="158"/>
    </row>
    <row r="44" spans="1:16" x14ac:dyDescent="0.15">
      <c r="A44" s="158" t="s">
        <v>62</v>
      </c>
      <c r="B44" s="158">
        <f>'実質公債費比率（分子）の構造'!K$50</f>
        <v>12</v>
      </c>
      <c r="C44" s="158"/>
      <c r="D44" s="158"/>
      <c r="E44" s="158">
        <f>'実質公債費比率（分子）の構造'!L$50</f>
        <v>12</v>
      </c>
      <c r="F44" s="158"/>
      <c r="G44" s="158"/>
      <c r="H44" s="158">
        <f>'実質公債費比率（分子）の構造'!M$50</f>
        <v>10</v>
      </c>
      <c r="I44" s="158"/>
      <c r="J44" s="158"/>
      <c r="K44" s="158">
        <f>'実質公債費比率（分子）の構造'!N$50</f>
        <v>10</v>
      </c>
      <c r="L44" s="158"/>
      <c r="M44" s="158"/>
      <c r="N44" s="158">
        <f>'実質公債費比率（分子）の構造'!O$50</f>
        <v>0</v>
      </c>
      <c r="O44" s="158"/>
      <c r="P44" s="158"/>
    </row>
    <row r="45" spans="1:16" x14ac:dyDescent="0.15">
      <c r="A45" s="158" t="s">
        <v>63</v>
      </c>
      <c r="B45" s="158">
        <f>'実質公債費比率（分子）の構造'!K$49</f>
        <v>37</v>
      </c>
      <c r="C45" s="158"/>
      <c r="D45" s="158"/>
      <c r="E45" s="158">
        <f>'実質公債費比率（分子）の構造'!L$49</f>
        <v>38</v>
      </c>
      <c r="F45" s="158"/>
      <c r="G45" s="158"/>
      <c r="H45" s="158">
        <f>'実質公債費比率（分子）の構造'!M$49</f>
        <v>36</v>
      </c>
      <c r="I45" s="158"/>
      <c r="J45" s="158"/>
      <c r="K45" s="158">
        <f>'実質公債費比率（分子）の構造'!N$49</f>
        <v>36</v>
      </c>
      <c r="L45" s="158"/>
      <c r="M45" s="158"/>
      <c r="N45" s="158">
        <f>'実質公債費比率（分子）の構造'!O$49</f>
        <v>36</v>
      </c>
      <c r="O45" s="158"/>
      <c r="P45" s="158"/>
    </row>
    <row r="46" spans="1:16" x14ac:dyDescent="0.15">
      <c r="A46" s="158" t="s">
        <v>64</v>
      </c>
      <c r="B46" s="158">
        <f>'実質公債費比率（分子）の構造'!K$48</f>
        <v>125</v>
      </c>
      <c r="C46" s="158"/>
      <c r="D46" s="158"/>
      <c r="E46" s="158">
        <f>'実質公債費比率（分子）の構造'!L$48</f>
        <v>123</v>
      </c>
      <c r="F46" s="158"/>
      <c r="G46" s="158"/>
      <c r="H46" s="158">
        <f>'実質公債費比率（分子）の構造'!M$48</f>
        <v>137</v>
      </c>
      <c r="I46" s="158"/>
      <c r="J46" s="158"/>
      <c r="K46" s="158">
        <f>'実質公債費比率（分子）の構造'!N$48</f>
        <v>188</v>
      </c>
      <c r="L46" s="158"/>
      <c r="M46" s="158"/>
      <c r="N46" s="158">
        <f>'実質公債費比率（分子）の構造'!O$48</f>
        <v>223</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809</v>
      </c>
      <c r="C49" s="158"/>
      <c r="D49" s="158"/>
      <c r="E49" s="158">
        <f>'実質公債費比率（分子）の構造'!L$45</f>
        <v>784</v>
      </c>
      <c r="F49" s="158"/>
      <c r="G49" s="158"/>
      <c r="H49" s="158">
        <f>'実質公債費比率（分子）の構造'!M$45</f>
        <v>718</v>
      </c>
      <c r="I49" s="158"/>
      <c r="J49" s="158"/>
      <c r="K49" s="158">
        <f>'実質公債費比率（分子）の構造'!N$45</f>
        <v>646</v>
      </c>
      <c r="L49" s="158"/>
      <c r="M49" s="158"/>
      <c r="N49" s="158">
        <f>'実質公債費比率（分子）の構造'!O$45</f>
        <v>610</v>
      </c>
      <c r="O49" s="158"/>
      <c r="P49" s="158"/>
    </row>
    <row r="50" spans="1:16" x14ac:dyDescent="0.15">
      <c r="A50" s="158" t="s">
        <v>67</v>
      </c>
      <c r="B50" s="158" t="e">
        <f>NA()</f>
        <v>#N/A</v>
      </c>
      <c r="C50" s="158">
        <f>IF(ISNUMBER('実質公債費比率（分子）の構造'!K$53),'実質公債費比率（分子）の構造'!K$53,NA())</f>
        <v>278</v>
      </c>
      <c r="D50" s="158" t="e">
        <f>NA()</f>
        <v>#N/A</v>
      </c>
      <c r="E50" s="158" t="e">
        <f>NA()</f>
        <v>#N/A</v>
      </c>
      <c r="F50" s="158">
        <f>IF(ISNUMBER('実質公債費比率（分子）の構造'!L$53),'実質公債費比率（分子）の構造'!L$53,NA())</f>
        <v>309</v>
      </c>
      <c r="G50" s="158" t="e">
        <f>NA()</f>
        <v>#N/A</v>
      </c>
      <c r="H50" s="158" t="e">
        <f>NA()</f>
        <v>#N/A</v>
      </c>
      <c r="I50" s="158">
        <f>IF(ISNUMBER('実質公債費比率（分子）の構造'!M$53),'実質公債費比率（分子）の構造'!M$53,NA())</f>
        <v>271</v>
      </c>
      <c r="J50" s="158" t="e">
        <f>NA()</f>
        <v>#N/A</v>
      </c>
      <c r="K50" s="158" t="e">
        <f>NA()</f>
        <v>#N/A</v>
      </c>
      <c r="L50" s="158">
        <f>IF(ISNUMBER('実質公債費比率（分子）の構造'!N$53),'実質公債費比率（分子）の構造'!N$53,NA())</f>
        <v>236</v>
      </c>
      <c r="M50" s="158" t="e">
        <f>NA()</f>
        <v>#N/A</v>
      </c>
      <c r="N50" s="158" t="e">
        <f>NA()</f>
        <v>#N/A</v>
      </c>
      <c r="O50" s="158">
        <f>IF(ISNUMBER('実質公債費比率（分子）の構造'!O$53),'実質公債費比率（分子）の構造'!O$53,NA())</f>
        <v>238</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5616</v>
      </c>
      <c r="E56" s="157"/>
      <c r="F56" s="157"/>
      <c r="G56" s="157">
        <f>'将来負担比率（分子）の構造'!J$52</f>
        <v>5255</v>
      </c>
      <c r="H56" s="157"/>
      <c r="I56" s="157"/>
      <c r="J56" s="157">
        <f>'将来負担比率（分子）の構造'!K$52</f>
        <v>4912</v>
      </c>
      <c r="K56" s="157"/>
      <c r="L56" s="157"/>
      <c r="M56" s="157">
        <f>'将来負担比率（分子）の構造'!L$52</f>
        <v>5292</v>
      </c>
      <c r="N56" s="157"/>
      <c r="O56" s="157"/>
      <c r="P56" s="157">
        <f>'将来負担比率（分子）の構造'!M$52</f>
        <v>5006</v>
      </c>
    </row>
    <row r="57" spans="1:16" x14ac:dyDescent="0.15">
      <c r="A57" s="157" t="s">
        <v>42</v>
      </c>
      <c r="B57" s="157"/>
      <c r="C57" s="157"/>
      <c r="D57" s="157">
        <f>'将来負担比率（分子）の構造'!I$51</f>
        <v>472</v>
      </c>
      <c r="E57" s="157"/>
      <c r="F57" s="157"/>
      <c r="G57" s="157">
        <f>'将来負担比率（分子）の構造'!J$51</f>
        <v>430</v>
      </c>
      <c r="H57" s="157"/>
      <c r="I57" s="157"/>
      <c r="J57" s="157">
        <f>'将来負担比率（分子）の構造'!K$51</f>
        <v>428</v>
      </c>
      <c r="K57" s="157"/>
      <c r="L57" s="157"/>
      <c r="M57" s="157">
        <f>'将来負担比率（分子）の構造'!L$51</f>
        <v>453</v>
      </c>
      <c r="N57" s="157"/>
      <c r="O57" s="157"/>
      <c r="P57" s="157">
        <f>'将来負担比率（分子）の構造'!M$51</f>
        <v>507</v>
      </c>
    </row>
    <row r="58" spans="1:16" x14ac:dyDescent="0.15">
      <c r="A58" s="157" t="s">
        <v>41</v>
      </c>
      <c r="B58" s="157"/>
      <c r="C58" s="157"/>
      <c r="D58" s="157">
        <f>'将来負担比率（分子）の構造'!I$50</f>
        <v>2622</v>
      </c>
      <c r="E58" s="157"/>
      <c r="F58" s="157"/>
      <c r="G58" s="157">
        <f>'将来負担比率（分子）の構造'!J$50</f>
        <v>2966</v>
      </c>
      <c r="H58" s="157"/>
      <c r="I58" s="157"/>
      <c r="J58" s="157">
        <f>'将来負担比率（分子）の構造'!K$50</f>
        <v>3317</v>
      </c>
      <c r="K58" s="157"/>
      <c r="L58" s="157"/>
      <c r="M58" s="157">
        <f>'将来負担比率（分子）の構造'!L$50</f>
        <v>3468</v>
      </c>
      <c r="N58" s="157"/>
      <c r="O58" s="157"/>
      <c r="P58" s="157">
        <f>'将来負担比率（分子）の構造'!M$50</f>
        <v>3705</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f>'将来負担比率（分子）の構造'!M$49</f>
        <v>4</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456</v>
      </c>
      <c r="C62" s="157"/>
      <c r="D62" s="157"/>
      <c r="E62" s="157">
        <f>'将来負担比率（分子）の構造'!J$45</f>
        <v>450</v>
      </c>
      <c r="F62" s="157"/>
      <c r="G62" s="157"/>
      <c r="H62" s="157">
        <f>'将来負担比率（分子）の構造'!K$45</f>
        <v>430</v>
      </c>
      <c r="I62" s="157"/>
      <c r="J62" s="157"/>
      <c r="K62" s="157">
        <f>'将来負担比率（分子）の構造'!L$45</f>
        <v>450</v>
      </c>
      <c r="L62" s="157"/>
      <c r="M62" s="157"/>
      <c r="N62" s="157">
        <f>'将来負担比率（分子）の構造'!M$45</f>
        <v>491</v>
      </c>
      <c r="O62" s="157"/>
      <c r="P62" s="157"/>
    </row>
    <row r="63" spans="1:16" x14ac:dyDescent="0.15">
      <c r="A63" s="157" t="s">
        <v>34</v>
      </c>
      <c r="B63" s="157">
        <f>'将来負担比率（分子）の構造'!I$44</f>
        <v>336</v>
      </c>
      <c r="C63" s="157"/>
      <c r="D63" s="157"/>
      <c r="E63" s="157">
        <f>'将来負担比率（分子）の構造'!J$44</f>
        <v>310</v>
      </c>
      <c r="F63" s="157"/>
      <c r="G63" s="157"/>
      <c r="H63" s="157">
        <f>'将来負担比率（分子）の構造'!K$44</f>
        <v>285</v>
      </c>
      <c r="I63" s="157"/>
      <c r="J63" s="157"/>
      <c r="K63" s="157">
        <f>'将来負担比率（分子）の構造'!L$44</f>
        <v>246</v>
      </c>
      <c r="L63" s="157"/>
      <c r="M63" s="157"/>
      <c r="N63" s="157">
        <f>'将来負担比率（分子）の構造'!M$44</f>
        <v>224</v>
      </c>
      <c r="O63" s="157"/>
      <c r="P63" s="157"/>
    </row>
    <row r="64" spans="1:16" x14ac:dyDescent="0.15">
      <c r="A64" s="157" t="s">
        <v>33</v>
      </c>
      <c r="B64" s="157">
        <f>'将来負担比率（分子）の構造'!I$43</f>
        <v>1789</v>
      </c>
      <c r="C64" s="157"/>
      <c r="D64" s="157"/>
      <c r="E64" s="157">
        <f>'将来負担比率（分子）の構造'!J$43</f>
        <v>1751</v>
      </c>
      <c r="F64" s="157"/>
      <c r="G64" s="157"/>
      <c r="H64" s="157">
        <f>'将来負担比率（分子）の構造'!K$43</f>
        <v>1739</v>
      </c>
      <c r="I64" s="157"/>
      <c r="J64" s="157"/>
      <c r="K64" s="157">
        <f>'将来負担比率（分子）の構造'!L$43</f>
        <v>1718</v>
      </c>
      <c r="L64" s="157"/>
      <c r="M64" s="157"/>
      <c r="N64" s="157">
        <f>'将来負担比率（分子）の構造'!M$43</f>
        <v>1908</v>
      </c>
      <c r="O64" s="157"/>
      <c r="P64" s="157"/>
    </row>
    <row r="65" spans="1:16" x14ac:dyDescent="0.15">
      <c r="A65" s="157" t="s">
        <v>32</v>
      </c>
      <c r="B65" s="157">
        <f>'将来負担比率（分子）の構造'!I$42</f>
        <v>32</v>
      </c>
      <c r="C65" s="157"/>
      <c r="D65" s="157"/>
      <c r="E65" s="157">
        <f>'将来負担比率（分子）の構造'!J$42</f>
        <v>21</v>
      </c>
      <c r="F65" s="157"/>
      <c r="G65" s="157"/>
      <c r="H65" s="157">
        <f>'将来負担比率（分子）の構造'!K$42</f>
        <v>10</v>
      </c>
      <c r="I65" s="157"/>
      <c r="J65" s="157"/>
      <c r="K65" s="157" t="str">
        <f>'将来負担比率（分子）の構造'!L$42</f>
        <v>-</v>
      </c>
      <c r="L65" s="157"/>
      <c r="M65" s="157"/>
      <c r="N65" s="157" t="str">
        <f>'将来負担比率（分子）の構造'!M$42</f>
        <v>-</v>
      </c>
      <c r="O65" s="157"/>
      <c r="P65" s="157"/>
    </row>
    <row r="66" spans="1:16" x14ac:dyDescent="0.15">
      <c r="A66" s="157" t="s">
        <v>31</v>
      </c>
      <c r="B66" s="157">
        <f>'将来負担比率（分子）の構造'!I$41</f>
        <v>6324</v>
      </c>
      <c r="C66" s="157"/>
      <c r="D66" s="157"/>
      <c r="E66" s="157">
        <f>'将来負担比率（分子）の構造'!J$41</f>
        <v>5956</v>
      </c>
      <c r="F66" s="157"/>
      <c r="G66" s="157"/>
      <c r="H66" s="157">
        <f>'将来負担比率（分子）の構造'!K$41</f>
        <v>5656</v>
      </c>
      <c r="I66" s="157"/>
      <c r="J66" s="157"/>
      <c r="K66" s="157">
        <f>'将来負担比率（分子）の構造'!L$41</f>
        <v>5817</v>
      </c>
      <c r="L66" s="157"/>
      <c r="M66" s="157"/>
      <c r="N66" s="157">
        <f>'将来負担比率（分子）の構造'!M$41</f>
        <v>5747</v>
      </c>
      <c r="O66" s="157"/>
      <c r="P66" s="157"/>
    </row>
    <row r="67" spans="1:16" x14ac:dyDescent="0.15">
      <c r="A67" s="157" t="s">
        <v>71</v>
      </c>
      <c r="B67" s="157" t="e">
        <f>NA()</f>
        <v>#N/A</v>
      </c>
      <c r="C67" s="157">
        <f>IF(ISNUMBER('将来負担比率（分子）の構造'!I$53), IF('将来負担比率（分子）の構造'!I$53 &lt; 0, 0, '将来負担比率（分子）の構造'!I$53), NA())</f>
        <v>226</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1105</v>
      </c>
      <c r="C72" s="161">
        <f>基金残高に係る経年分析!G55</f>
        <v>1180</v>
      </c>
      <c r="D72" s="161">
        <f>基金残高に係る経年分析!H55</f>
        <v>1260</v>
      </c>
    </row>
    <row r="73" spans="1:16" x14ac:dyDescent="0.15">
      <c r="A73" s="160" t="s">
        <v>74</v>
      </c>
      <c r="B73" s="161">
        <f>基金残高に係る経年分析!F56</f>
        <v>834</v>
      </c>
      <c r="C73" s="161">
        <f>基金残高に係る経年分析!G56</f>
        <v>842</v>
      </c>
      <c r="D73" s="161">
        <f>基金残高に係る経年分析!H56</f>
        <v>852</v>
      </c>
    </row>
    <row r="74" spans="1:16" x14ac:dyDescent="0.15">
      <c r="A74" s="160" t="s">
        <v>75</v>
      </c>
      <c r="B74" s="161">
        <f>基金残高に係る経年分析!F57</f>
        <v>1336</v>
      </c>
      <c r="C74" s="161">
        <f>基金残高に係る経年分析!G57</f>
        <v>1396</v>
      </c>
      <c r="D74" s="161">
        <f>基金残高に係る経年分析!H57</f>
        <v>1536</v>
      </c>
    </row>
  </sheetData>
  <sheetProtection algorithmName="SHA-512" hashValue="1qbs31vUOwWvHJFUZsEgqkezWkI5HgaH3AS7inJ1+y5jacw3a29TezACJD3/1A4E4NgFeYdh3CHA8EuGvKVOZw==" saltValue="3bWt3abV2VJDX2JZTlPt+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澤田　学</cp:lastModifiedBy>
  <cp:lastPrinted>2026-03-17T02:27:11Z</cp:lastPrinted>
  <dcterms:created xsi:type="dcterms:W3CDTF">2026-02-23T04:11:31Z</dcterms:created>
  <dcterms:modified xsi:type="dcterms:W3CDTF">2026-09-03T04:06:03Z</dcterms:modified>
  <cp:category/>
</cp:coreProperties>
</file>