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00.78\総務課\財政係\財政状況\財政状況資料集\R7(R5決算）\1回目\"/>
    </mc:Choice>
  </mc:AlternateContent>
  <xr:revisionPtr revIDLastSave="0" documentId="13_ncr:1_{7EF30E91-8A04-4213-A105-C00BC074123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l="1"/>
  <c r="AP63" i="12"/>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AM37" i="10"/>
  <c r="C37" i="10"/>
  <c r="CO36" i="10"/>
  <c r="AM36" i="10"/>
  <c r="C36" i="10"/>
  <c r="CO35" i="10"/>
  <c r="AM35" i="10"/>
  <c r="CO34" i="10"/>
  <c r="BW34" i="10"/>
  <c r="BW35" i="10" s="1"/>
  <c r="BW36" i="10" s="1"/>
  <c r="BW37" i="10" s="1"/>
  <c r="BW38" i="10" s="1"/>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<sst xmlns="http://schemas.openxmlformats.org/spreadsheetml/2006/main" count="1068" uniqueCount="563">
  <si>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</si>
  <si>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</si>
  <si>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</si>
  <si>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</si>
  <si>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</si>
  <si>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</si>
  <si>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</si>
  <si>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</si>
  <si>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</si>
  <si>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</si>
  <si>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</si>
  <si>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</si>
  <si>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</si>
  <si>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</si>
  <si>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</si>
  <si>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</si>
  <si>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</si>
  <si>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</si>
  <si>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</si>
  <si>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</si>
  <si>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</si>
  <si>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</si>
  <si>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</si>
  <si>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</si>
  <si>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</si>
  <si>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</si>
  <si>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</si>
  <si>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</si>
  <si>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</si>
  <si>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</si>
  <si>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</si>
  <si>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</si>
  <si>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</si>
  <si>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</si>
  <si>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</si>
  <si>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</si>
  <si>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</si>
  <si>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</si>
  <si>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</si>
  <si>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</si>
  <si>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</si>
  <si>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</si>
  <si>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</si>
  <si>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</si>
  <si>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</si>
  <si>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</si>
  <si>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</si>
  <si>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</si>
  <si>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</si>
  <si>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</si>
  <si>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</si>
  <si>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</si>
  <si>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</si>
  <si>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</si>
  <si>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</si>
  <si>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</si>
  <si>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</si>
  <si>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</si>
  <si>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</si>
  <si>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</si>
  <si>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</si>
  <si>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</si>
  <si>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</si>
  <si>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</si>
  <si>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</si>
  <si>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</si>
  <si>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</si>
  <si>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</si>
  <si>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</si>
  <si>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</si>
  <si>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</si>
  <si>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</si>
  <si>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</si>
  <si>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</si>
  <si>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</si>
  <si>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</si>
  <si>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</si>
  <si>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</si>
  <si>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</si>
  <si>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</si>
  <si>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</si>
  <si>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</si>
  <si>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</si>
  <si>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</si>
  <si>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</si>
  <si>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</si>
  <si>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</si>
  <si>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</si>
  <si>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</si>
  <si>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</si>
  <si>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</si>
  <si>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</si>
  <si>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</si>
  <si>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</si>
  <si>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利尻富士町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</si>
  <si>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</si>
  <si>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</si>
  <si>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</si>
  <si>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</si>
  <si>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</si>
  <si>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</si>
  <si>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</si>
  <si>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</si>
  <si>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</si>
  <si>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</si>
  <si>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</si>
  <si>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</si>
  <si>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</si>
  <si>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</si>
  <si>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</si>
  <si>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</si>
  <si>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</si>
  <si>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</si>
  <si>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</si>
  <si>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</si>
  <si>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</si>
  <si>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</si>
  <si>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</si>
  <si>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</si>
  <si>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</si>
  <si>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</si>
  <si>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</si>
  <si>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</si>
  <si>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</si>
  <si>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</si>
  <si>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</si>
  <si>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</si>
  <si>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</si>
  <si>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</si>
  <si>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</si>
  <si>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</si>
  <si>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</si>
  <si>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</si>
  <si>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</si>
  <si>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</si>
  <si>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</si>
  <si>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</si>
  <si>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</si>
  <si>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</si>
  <si>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</si>
  <si>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</si>
  <si>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</si>
  <si>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</si>
  <si>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</si>
  <si>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</si>
  <si>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</si>
  <si>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</si>
  <si>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</si>
  <si>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</si>
  <si>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</si>
  <si>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</si>
  <si>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</si>
  <si>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</si>
  <si>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</si>
  <si>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</si>
  <si>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</si>
  <si>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</si>
  <si>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</si>
  <si>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</si>
  <si>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</si>
  <si>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</si>
  <si>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</si>
  <si>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</si>
  <si>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</si>
  <si>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</si>
  <si>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</si>
  <si>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</si>
  <si>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</si>
  <si>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</si>
  <si>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</si>
  <si>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</si>
  <si>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</si>
  <si>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</si>
  <si>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</si>
  <si>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</si>
  <si>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</si>
  <si>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</si>
  <si>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</si>
  <si>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</si>
  <si>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</si>
  <si>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</si>
  <si>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</si>
  <si>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</si>
  <si>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</si>
  <si>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</si>
  <si>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</si>
  <si>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</si>
  <si>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</si>
  <si>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</si>
  <si>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</si>
  <si>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</si>
  <si>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</si>
  <si>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</si>
  <si>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</si>
  <si>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</si>
  <si>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</si>
  <si>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</si>
  <si>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</si>
  <si>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</si>
  <si>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</si>
  <si>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</si>
  <si>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</si>
  <si>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</si>
  <si>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</si>
  <si>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北海道利尻富士町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</si>
  <si>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</si>
  <si>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</si>
  <si>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</si>
  <si>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</si>
  <si>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</si>
  <si>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</si>
  <si>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</si>
  <si>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</si>
  <si>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</si>
  <si>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</si>
  <si>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</si>
  <si>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</si>
  <si>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</si>
  <si>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</si>
  <si>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</si>
  <si>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</si>
  <si>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</si>
  <si>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</si>
  <si>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</si>
  <si>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</si>
  <si>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</si>
  <si>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</si>
  <si>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</si>
  <si>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</si>
  <si>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</si>
  <si>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</si>
  <si>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</si>
  <si>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</si>
  <si>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</si>
  <si>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</si>
  <si>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</si>
  <si>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</si>
  <si>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</si>
  <si>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</si>
  <si>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</si>
  <si>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</si>
  <si>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</si>
  <si>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</si>
  <si>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</si>
  <si>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</si>
  <si>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</si>
  <si>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</si>
  <si>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</si>
  <si>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</si>
  <si>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</si>
  <si>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</si>
  <si>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</si>
  <si>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</si>
  <si>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</si>
  <si>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</si>
  <si>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</si>
  <si>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</si>
  <si>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</si>
  <si>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</si>
  <si>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</si>
  <si>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</si>
  <si>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</si>
  <si>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</si>
  <si>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</si>
  <si>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</si>
  <si>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</si>
  <si>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</si>
  <si>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</si>
  <si>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</si>
  <si>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</si>
  <si>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</si>
  <si>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</si>
  <si>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</si>
  <si>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</si>
  <si>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</si>
  <si>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</si>
  <si>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</si>
  <si>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</si>
  <si>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</si>
  <si>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</si>
  <si>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</si>
  <si>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</si>
  <si>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</si>
  <si>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</si>
  <si>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</si>
  <si>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</si>
  <si>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</si>
  <si>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</si>
  <si>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</si>
  <si>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</si>
  <si>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</si>
  <si>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</si>
  <si>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</si>
  <si>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</si>
  <si>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</si>
  <si>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</si>
  <si>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</si>
  <si>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</si>
  <si>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</si>
  <si>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</si>
  <si>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</si>
  <si>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</si>
  <si>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</si>
  <si>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</si>
  <si>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</si>
  <si>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</si>
  <si>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</si>
  <si>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</si>
  <si>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</si>
  <si>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</si>
  <si>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</si>
  <si>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</si>
  <si>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</si>
  <si>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</si>
  <si>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</si>
  <si>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</si>
  <si>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</si>
  <si>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</si>
  <si>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</si>
  <si>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</si>
  <si>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</si>
  <si>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</si>
  <si>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</si>
  <si>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</si>
  <si>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</si>
  <si>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</si>
  <si>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</si>
  <si>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</si>
  <si>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</si>
  <si>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</si>
  <si>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</si>
  <si>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</si>
  <si>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</si>
  <si>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</si>
  <si>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</si>
  <si>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</si>
  <si>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</si>
  <si>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</si>
  <si>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</si>
  <si>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</si>
  <si>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</si>
  <si>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</si>
  <si>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</si>
  <si>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</si>
  <si>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</si>
  <si>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</si>
  <si>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</si>
  <si>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</si>
  <si>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</si>
  <si>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</si>
  <si>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</si>
  <si>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</si>
  <si>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</si>
  <si>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</si>
  <si>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</si>
  <si>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北海道利尻富士町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</si>
  <si>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</si>
  <si>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</si>
  <si>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</si>
  <si>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</si>
  <si>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</si>
  <si>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</si>
  <si>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</si>
  <si>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</si>
  <si>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</si>
  <si>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</si>
  <si>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</si>
  <si>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</si>
  <si>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</si>
  <si>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</si>
  <si>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</si>
  <si>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</si>
  <si>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</si>
  <si>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</si>
  <si>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</si>
  <si>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</si>
  <si>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利尻富士町歯科施設特別会計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</si>
  <si>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</si>
  <si>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</si>
  <si>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</si>
  <si>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</si>
  <si>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</si>
  <si>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</si>
  <si>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</si>
  <si>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</si>
  <si>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</si>
  <si>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</si>
  <si>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</si>
  <si>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</si>
  <si>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</si>
  <si>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利尻富士町国民健康保険事業特別会計</t>
    <phoneticPr fontId="5"/>
  </si>
  <si>
    <t>利尻富士町後期高齢者医療特別会計</t>
    <phoneticPr fontId="5"/>
  </si>
  <si>
    <t>利尻富士町介護保険事業特別会計</t>
    <phoneticPr fontId="5"/>
  </si>
  <si>
    <t>利尻富士町介護サービス特別会計</t>
    <phoneticPr fontId="5"/>
  </si>
  <si>
    <t>利尻富士町国民健康保険施設特別会計</t>
    <phoneticPr fontId="5"/>
  </si>
  <si>
    <t>利尻富士町簡易水道事業特別会計</t>
    <phoneticPr fontId="5"/>
  </si>
  <si>
    <t>法非適用企業</t>
    <phoneticPr fontId="5"/>
  </si>
  <si>
    <t>利尻富士町下水道事業特別会計</t>
    <phoneticPr fontId="5"/>
  </si>
  <si>
    <t>利尻富士町港湾整備事業特別会計</t>
    <phoneticPr fontId="5"/>
  </si>
  <si>
    <t>利尻富士町温泉事業特別会計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</si>
  <si>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</si>
  <si>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</si>
  <si>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</si>
  <si>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</si>
  <si>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</si>
  <si>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</si>
  <si>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</si>
  <si>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</si>
  <si>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</si>
  <si>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</si>
  <si>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</si>
  <si>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</si>
  <si>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</si>
  <si>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</si>
  <si>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</si>
  <si>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</si>
  <si>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</si>
  <si>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</si>
  <si>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</si>
  <si>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</si>
  <si>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</si>
  <si>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</si>
  <si>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</si>
  <si>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</si>
  <si>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</si>
  <si>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</si>
  <si>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</si>
  <si>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</si>
  <si>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</si>
  <si>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</si>
  <si>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</si>
  <si>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</si>
  <si>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</si>
  <si>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</si>
  <si>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</si>
  <si>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</si>
  <si>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</si>
  <si>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</si>
  <si>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</si>
  <si>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</si>
  <si>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</si>
  <si>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</si>
  <si>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</si>
  <si>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</si>
  <si>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</si>
  <si>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</si>
  <si>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</si>
  <si>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</si>
  <si>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</si>
  <si>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</si>
  <si>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</si>
  <si>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</si>
  <si>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</si>
  <si>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</si>
  <si>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</si>
  <si>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</si>
  <si>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</si>
  <si>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</si>
  <si>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</si>
  <si>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</si>
  <si>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</si>
  <si>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</si>
  <si>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</si>
  <si>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</si>
  <si>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</si>
  <si>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</si>
  <si>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</si>
  <si>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</si>
  <si>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</si>
  <si>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</si>
  <si>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</si>
  <si>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</si>
  <si>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</si>
  <si>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</si>
  <si>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</si>
  <si>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</si>
  <si>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</si>
  <si>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</si>
  <si>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</si>
  <si>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</si>
  <si>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</si>
  <si>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</si>
  <si>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</si>
  <si>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</si>
  <si>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</si>
  <si>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</si>
  <si>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</si>
  <si>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</si>
  <si>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</si>
  <si>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</si>
  <si>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</si>
  <si>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</si>
  <si>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</si>
  <si>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</si>
  <si>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</si>
  <si>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</si>
  <si>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</si>
  <si>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</si>
  <si>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</si>
  <si>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</si>
  <si>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</si>
  <si>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</si>
  <si>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</si>
  <si>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</si>
  <si>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</si>
  <si>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</si>
  <si>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</si>
  <si>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</si>
  <si>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</si>
  <si>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</si>
  <si>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</si>
  <si>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</si>
  <si>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</si>
  <si>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</si>
  <si>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</si>
  <si>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</si>
  <si>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</si>
  <si>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</si>
  <si>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</si>
  <si>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</si>
  <si>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</si>
  <si>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</si>
  <si>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</si>
  <si>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</si>
  <si>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</si>
  <si>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</si>
  <si>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</si>
  <si>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</si>
  <si>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</si>
  <si>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</si>
  <si>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</si>
  <si>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</si>
  <si>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</si>
  <si>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</si>
  <si>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</si>
  <si>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0.31</t>
  </si>
  <si>
    <t>一般会計</t>
  </si>
  <si>
    <t>利尻富士町介護保険事業特別会計</t>
  </si>
  <si>
    <t>利尻富士町国民健康保険事業特別会計</t>
  </si>
  <si>
    <t>利尻富士町簡易水道事業特別会計</t>
  </si>
  <si>
    <t>利尻富士町介護サービス特別会計</t>
  </si>
  <si>
    <t>利尻富士町下水道事業特別会計</t>
  </si>
  <si>
    <t>利尻富士町国民健康保険施設特別会計</t>
  </si>
  <si>
    <t>利尻富士町温泉事業特別会計</t>
  </si>
  <si>
    <t>その他会計（赤字）</t>
  </si>
  <si>
    <t>その他会計（黒字）</t>
  </si>
  <si>
    <t>R01</t>
    <phoneticPr fontId="5"/>
  </si>
  <si>
    <t>R02</t>
    <phoneticPr fontId="5"/>
  </si>
  <si>
    <t>R03</t>
    <phoneticPr fontId="5"/>
  </si>
  <si>
    <t>R04</t>
    <phoneticPr fontId="5"/>
  </si>
  <si>
    <t>R05</t>
    <phoneticPr fontId="5"/>
  </si>
  <si>
    <t>-</t>
    <phoneticPr fontId="2"/>
  </si>
  <si>
    <t>利尻島国民健康保険病院組合（病院事業）</t>
    <rPh sb="0" eb="3">
      <t>リシリトウ</t>
    </rPh>
    <rPh sb="3" eb="5">
      <t>コクミン</t>
    </rPh>
    <rPh sb="5" eb="7">
      <t>ケンコウ</t>
    </rPh>
    <rPh sb="7" eb="9">
      <t>ホケン</t>
    </rPh>
    <rPh sb="9" eb="11">
      <t>ビョウイン</t>
    </rPh>
    <rPh sb="11" eb="13">
      <t>クミアイ</t>
    </rPh>
    <rPh sb="14" eb="16">
      <t>ビョウイン</t>
    </rPh>
    <rPh sb="16" eb="18">
      <t>ジギョウ</t>
    </rPh>
    <phoneticPr fontId="10"/>
  </si>
  <si>
    <t>利尻島国民健康保険病院組合（訪問看護事業）</t>
    <rPh sb="0" eb="3">
      <t>リシリトウ</t>
    </rPh>
    <rPh sb="3" eb="5">
      <t>コクミン</t>
    </rPh>
    <rPh sb="5" eb="7">
      <t>ケンコウ</t>
    </rPh>
    <rPh sb="7" eb="9">
      <t>ホケン</t>
    </rPh>
    <rPh sb="9" eb="11">
      <t>ビョウイン</t>
    </rPh>
    <rPh sb="11" eb="13">
      <t>クミアイ</t>
    </rPh>
    <rPh sb="14" eb="16">
      <t>ホウモン</t>
    </rPh>
    <rPh sb="16" eb="18">
      <t>カンゴ</t>
    </rPh>
    <rPh sb="18" eb="20">
      <t>ジギョウ</t>
    </rPh>
    <phoneticPr fontId="10"/>
  </si>
  <si>
    <t>利尻郡清掃施設組合</t>
    <rPh sb="0" eb="3">
      <t>リシリグン</t>
    </rPh>
    <rPh sb="3" eb="5">
      <t>セイソウ</t>
    </rPh>
    <rPh sb="5" eb="7">
      <t>シセツ</t>
    </rPh>
    <rPh sb="7" eb="9">
      <t>クミアイ</t>
    </rPh>
    <phoneticPr fontId="10"/>
  </si>
  <si>
    <t>利尻郡学校給食組合</t>
    <rPh sb="0" eb="3">
      <t>リシリグン</t>
    </rPh>
    <rPh sb="3" eb="5">
      <t>ガッコウ</t>
    </rPh>
    <rPh sb="5" eb="7">
      <t>キュウショク</t>
    </rPh>
    <rPh sb="7" eb="9">
      <t>クミアイ</t>
    </rPh>
    <phoneticPr fontId="10"/>
  </si>
  <si>
    <t>利尻礼文消防事務組合</t>
    <rPh sb="0" eb="2">
      <t>リシリ</t>
    </rPh>
    <rPh sb="2" eb="4">
      <t>レブン</t>
    </rPh>
    <rPh sb="4" eb="6">
      <t>ショウボウ</t>
    </rPh>
    <rPh sb="6" eb="8">
      <t>ジム</t>
    </rPh>
    <rPh sb="8" eb="10">
      <t>クミアイ</t>
    </rPh>
    <phoneticPr fontId="10"/>
  </si>
  <si>
    <t>株式会社利尻島振興公社</t>
    <phoneticPr fontId="2"/>
  </si>
  <si>
    <t>公共施設整備基金</t>
    <rPh sb="0" eb="2">
      <t>コウキョウ</t>
    </rPh>
    <rPh sb="2" eb="4">
      <t>シセツ</t>
    </rPh>
    <rPh sb="4" eb="6">
      <t>セイビ</t>
    </rPh>
    <rPh sb="6" eb="8">
      <t>キキン</t>
    </rPh>
    <phoneticPr fontId="10"/>
  </si>
  <si>
    <t>ふるさと利尻富士応援基金</t>
    <rPh sb="4" eb="8">
      <t>リシリフジ</t>
    </rPh>
    <rPh sb="8" eb="10">
      <t>オウエン</t>
    </rPh>
    <rPh sb="10" eb="12">
      <t>キキン</t>
    </rPh>
    <phoneticPr fontId="10"/>
  </si>
  <si>
    <t>子ども・子育て応援基金</t>
    <rPh sb="0" eb="1">
      <t>コ</t>
    </rPh>
    <rPh sb="4" eb="6">
      <t>コソダ</t>
    </rPh>
    <rPh sb="7" eb="9">
      <t>オウエン</t>
    </rPh>
    <rPh sb="9" eb="11">
      <t>キキン</t>
    </rPh>
    <phoneticPr fontId="10"/>
  </si>
  <si>
    <t>役場庁舎維持補修基金</t>
    <rPh sb="0" eb="4">
      <t>ヤクバチョウシャ</t>
    </rPh>
    <rPh sb="4" eb="6">
      <t>イジ</t>
    </rPh>
    <rPh sb="6" eb="8">
      <t>ホシュウ</t>
    </rPh>
    <rPh sb="8" eb="10">
      <t>キキン</t>
    </rPh>
    <phoneticPr fontId="10"/>
  </si>
  <si>
    <t>社会福祉事業基金</t>
    <rPh sb="0" eb="2">
      <t>シャカイ</t>
    </rPh>
    <rPh sb="2" eb="4">
      <t>フクシ</t>
    </rPh>
    <rPh sb="4" eb="6">
      <t>ジギョウ</t>
    </rPh>
    <rPh sb="6" eb="8">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</si>
</sst>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B04-45B4-BBE3-7FC443B2E3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245241</c:v>
                </c:pt>
                <c:pt idx="1">
                  <c:v>133824</c:v>
                </c:pt>
                <c:pt idx="2">
                  <c:v>199673</c:v>
                </c:pt>
                <c:pt idx="3">
                  <c:v>291612</c:v>
                </c:pt>
                <c:pt idx="4">
                  <c:v>477041</c:v>
                </c:pt>
              </c:numCache>
            </c:numRef>
          </c:val>
          <c:smooth val="0"/>
          <c:extLst>
            <c:ext xmlns:c16="http://schemas.microsoft.com/office/drawing/2014/chart" uri="{C3380CC4-5D6E-409C-BE32-E72D297353CC}">
              <c16:uniqueId val="{00000001-4B04-45B4-BBE3-7FC443B2E3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c:v>
                </c:pt>
                <c:pt idx="1">
                  <c:v>1.1100000000000001</c:v>
                </c:pt>
                <c:pt idx="2">
                  <c:v>2.5499999999999998</c:v>
                </c:pt>
                <c:pt idx="3">
                  <c:v>2.4500000000000002</c:v>
                </c:pt>
                <c:pt idx="4">
                  <c:v>6.77</c:v>
                </c:pt>
              </c:numCache>
            </c:numRef>
          </c:val>
          <c:extLst>
            <c:ext xmlns:c16="http://schemas.microsoft.com/office/drawing/2014/chart" uri="{C3380CC4-5D6E-409C-BE32-E72D297353CC}">
              <c16:uniqueId val="{00000000-2D3E-45FB-AB75-E28C81D1A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34.74</c:v>
                </c:pt>
                <c:pt idx="1">
                  <c:v>33.47</c:v>
                </c:pt>
                <c:pt idx="2">
                  <c:v>38.67</c:v>
                </c:pt>
                <c:pt idx="3">
                  <c:v>43.93</c:v>
                </c:pt>
                <c:pt idx="4">
                  <c:v>47.13</c:v>
                </c:pt>
              </c:numCache>
            </c:numRef>
          </c:val>
          <c:extLst>
            <c:ext xmlns:c16="http://schemas.microsoft.com/office/drawing/2014/chart" uri="{C3380CC4-5D6E-409C-BE32-E72D297353CC}">
              <c16:uniqueId val="{00000001-2D3E-45FB-AB75-E28C81D1A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-0.31</c:v>
                </c:pt>
                <c:pt idx="2">
                  <c:v>8.1300000000000008</c:v>
                </c:pt>
                <c:pt idx="3">
                  <c:v>4</c:v>
                </c:pt>
                <c:pt idx="4">
                  <c:v>7.28</c:v>
                </c:pt>
              </c:numCache>
            </c:numRef>
          </c:val>
          <c:smooth val="0"/>
          <c:extLst>
            <c:ext xmlns:c16="http://schemas.microsoft.com/office/drawing/2014/chart" uri="{C3380CC4-5D6E-409C-BE32-E72D297353CC}">
              <c16:uniqueId val="{00000002-2D3E-45FB-AB75-E28C81D1A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0.09</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0-3884-4E0A-9401-0E56B010B7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4-4E0A-9401-0E56B010B7B2}"/>
            </c:ext>
          </c:extLst>
        </c:ser>
        <c:ser>
          <c:idx val="2"/>
          <c:order val="2"/>
          <c:tx>
            <c:strRef>
              <c:f>データシート!$A$29</c:f>
              <c:strCache>
                <c:ptCount val="1"/>
                <c:pt idx="0">
                  <c:v>利尻富士町温泉事業特別会計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0.04</c:v>
                </c:pt>
                <c:pt idx="8">
                  <c:v>#N/A</c:v>
                </c:pt>
                <c:pt idx="9">
                  <c:v>0.05</c:v>
                </c:pt>
              </c:numCache>
            </c:numRef>
          </c:val>
          <c:extLst>
            <c:ext xmlns:c16="http://schemas.microsoft.com/office/drawing/2014/chart" uri="{C3380CC4-5D6E-409C-BE32-E72D297353CC}">
              <c16:uniqueId val="{00000002-3884-4E0A-9401-0E56B010B7B2}"/>
            </c:ext>
          </c:extLst>
        </c:ser>
        <c:ser>
          <c:idx val="3"/>
          <c:order val="3"/>
          <c:tx>
            <c:strRef>
              <c:f>データシート!$A$30</c:f>
              <c:strCache>
                <c:ptCount val="1"/>
                <c:pt idx="0">
                  <c:v>利尻富士町国民健康保険施設特別会計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0.03</c:v>
                </c:pt>
                <c:pt idx="4">
                  <c:v>#N/A</c:v>
                </c:pt>
                <c:pt idx="5">
                  <c:v>0.06</c:v>
                </c:pt>
                <c:pt idx="6">
                  <c:v>#N/A</c:v>
                </c:pt>
                <c:pt idx="7">
                  <c:v>0.13</c:v>
                </c:pt>
                <c:pt idx="8">
                  <c:v>#N/A</c:v>
                </c:pt>
                <c:pt idx="9">
                  <c:v>0.08</c:v>
                </c:pt>
              </c:numCache>
            </c:numRef>
          </c:val>
          <c:extLst>
            <c:ext xmlns:c16="http://schemas.microsoft.com/office/drawing/2014/chart" uri="{C3380CC4-5D6E-409C-BE32-E72D297353CC}">
              <c16:uniqueId val="{00000003-3884-4E0A-9401-0E56B010B7B2}"/>
            </c:ext>
          </c:extLst>
        </c:ser>
        <c:ser>
          <c:idx val="4"/>
          <c:order val="4"/>
          <c:tx>
            <c:strRef>
              <c:f>データシート!$A$31</c:f>
              <c:strCache>
                <c:ptCount val="1"/>
                <c:pt idx="0">
                  <c:v>利尻富士町下水道事業特別会計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0.04</c:v>
                </c:pt>
                <c:pt idx="4">
                  <c:v>#N/A</c:v>
                </c:pt>
                <c:pt idx="5">
                  <c:v>0.02</c:v>
                </c:pt>
                <c:pt idx="6">
                  <c:v>#N/A</c:v>
                </c:pt>
                <c:pt idx="7">
                  <c:v>0.02</c:v>
                </c:pt>
                <c:pt idx="8">
                  <c:v>#N/A</c:v>
                </c:pt>
                <c:pt idx="9">
                  <c:v>0.11</c:v>
                </c:pt>
              </c:numCache>
            </c:numRef>
          </c:val>
          <c:extLst>
            <c:ext xmlns:c16="http://schemas.microsoft.com/office/drawing/2014/chart" uri="{C3380CC4-5D6E-409C-BE32-E72D297353CC}">
              <c16:uniqueId val="{00000004-3884-4E0A-9401-0E56B010B7B2}"/>
            </c:ext>
          </c:extLst>
        </c:ser>
        <c:ser>
          <c:idx val="5"/>
          <c:order val="5"/>
          <c:tx>
            <c:strRef>
              <c:f>データシート!$A$32</c:f>
              <c:strCache>
                <c:ptCount val="1"/>
                <c:pt idx="0">
                  <c:v>利尻富士町介護サービス特別会計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0.04</c:v>
                </c:pt>
                <c:pt idx="4">
                  <c:v>#N/A</c:v>
                </c:pt>
                <c:pt idx="5">
                  <c:v>0.02</c:v>
                </c:pt>
                <c:pt idx="6">
                  <c:v>#N/A</c:v>
                </c:pt>
                <c:pt idx="7">
                  <c:v>0.03</c:v>
                </c:pt>
                <c:pt idx="8">
                  <c:v>#N/A</c:v>
                </c:pt>
                <c:pt idx="9">
                  <c:v>0.19</c:v>
                </c:pt>
              </c:numCache>
            </c:numRef>
          </c:val>
          <c:extLst>
            <c:ext xmlns:c16="http://schemas.microsoft.com/office/drawing/2014/chart" uri="{C3380CC4-5D6E-409C-BE32-E72D297353CC}">
              <c16:uniqueId val="{00000005-3884-4E0A-9401-0E56B010B7B2}"/>
            </c:ext>
          </c:extLst>
        </c:ser>
        <c:ser>
          <c:idx val="6"/>
          <c:order val="6"/>
          <c:tx>
            <c:strRef>
              <c:f>データシート!$A$33</c:f>
              <c:strCache>
                <c:ptCount val="1"/>
                <c:pt idx="0">
                  <c:v>利尻富士町簡易水道事業特別会計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0.11</c:v>
                </c:pt>
                <c:pt idx="4">
                  <c:v>#N/A</c:v>
                </c:pt>
                <c:pt idx="5">
                  <c:v>0.03</c:v>
                </c:pt>
                <c:pt idx="6">
                  <c:v>#N/A</c:v>
                </c:pt>
                <c:pt idx="7">
                  <c:v>0.01</c:v>
                </c:pt>
                <c:pt idx="8">
                  <c:v>#N/A</c:v>
                </c:pt>
                <c:pt idx="9">
                  <c:v>0.28000000000000003</c:v>
                </c:pt>
              </c:numCache>
            </c:numRef>
          </c:val>
          <c:extLst>
            <c:ext xmlns:c16="http://schemas.microsoft.com/office/drawing/2014/chart" uri="{C3380CC4-5D6E-409C-BE32-E72D297353CC}">
              <c16:uniqueId val="{00000006-3884-4E0A-9401-0E56B010B7B2}"/>
            </c:ext>
          </c:extLst>
        </c:ser>
        <c:ser>
          <c:idx val="7"/>
          <c:order val="7"/>
          <c:tx>
            <c:strRef>
              <c:f>データシート!$A$34</c:f>
              <c:strCache>
                <c:ptCount val="1"/>
                <c:pt idx="0">
                  <c:v>利尻富士町国民健康保険事業特別会計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0.26</c:v>
                </c:pt>
                <c:pt idx="4">
                  <c:v>#N/A</c:v>
                </c:pt>
                <c:pt idx="5">
                  <c:v>0.28999999999999998</c:v>
                </c:pt>
                <c:pt idx="6">
                  <c:v>#N/A</c:v>
                </c:pt>
                <c:pt idx="7">
                  <c:v>0.16</c:v>
                </c:pt>
                <c:pt idx="8">
                  <c:v>#N/A</c:v>
                </c:pt>
                <c:pt idx="9">
                  <c:v>0.35</c:v>
                </c:pt>
              </c:numCache>
            </c:numRef>
          </c:val>
          <c:extLst>
            <c:ext xmlns:c16="http://schemas.microsoft.com/office/drawing/2014/chart" uri="{C3380CC4-5D6E-409C-BE32-E72D297353CC}">
              <c16:uniqueId val="{00000007-3884-4E0A-9401-0E56B010B7B2}"/>
            </c:ext>
          </c:extLst>
        </c:ser>
        <c:ser>
          <c:idx val="8"/>
          <c:order val="8"/>
          <c:tx>
            <c:strRef>
              <c:f>データシート!$A$35</c:f>
              <c:strCache>
                <c:ptCount val="1"/>
                <c:pt idx="0">
                  <c:v>利尻富士町介護保険事業特別会計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0.02</c:v>
                </c:pt>
                <c:pt idx="4">
                  <c:v>#N/A</c:v>
                </c:pt>
                <c:pt idx="5">
                  <c:v>0.44</c:v>
                </c:pt>
                <c:pt idx="6">
                  <c:v>#N/A</c:v>
                </c:pt>
                <c:pt idx="7">
                  <c:v>0.46</c:v>
                </c:pt>
                <c:pt idx="8">
                  <c:v>#N/A</c:v>
                </c:pt>
                <c:pt idx="9">
                  <c:v>0.94</c:v>
                </c:pt>
              </c:numCache>
            </c:numRef>
          </c:val>
          <c:extLst>
            <c:ext xmlns:c16="http://schemas.microsoft.com/office/drawing/2014/chart" uri="{C3380CC4-5D6E-409C-BE32-E72D297353CC}">
              <c16:uniqueId val="{00000008-3884-4E0A-9401-0E56B010B7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c:v>
                </c:pt>
                <c:pt idx="2">
                  <c:v>#N/A</c:v>
                </c:pt>
                <c:pt idx="3">
                  <c:v>1.03</c:v>
                </c:pt>
                <c:pt idx="4">
                  <c:v>#N/A</c:v>
                </c:pt>
                <c:pt idx="5">
                  <c:v>2.5099999999999998</c:v>
                </c:pt>
                <c:pt idx="6">
                  <c:v>#N/A</c:v>
                </c:pt>
                <c:pt idx="7">
                  <c:v>2.38</c:v>
                </c:pt>
                <c:pt idx="8">
                  <c:v>#N/A</c:v>
                </c:pt>
                <c:pt idx="9">
                  <c:v>6.74</c:v>
                </c:pt>
              </c:numCache>
            </c:numRef>
          </c:val>
          <c:extLst>
            <c:ext xmlns:c16="http://schemas.microsoft.com/office/drawing/2014/chart" uri="{C3380CC4-5D6E-409C-BE32-E72D297353CC}">
              <c16:uniqueId val="{00000009-3884-4E0A-9401-0E56B010B7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683</c:v>
                </c:pt>
                <c:pt idx="5">
                  <c:v>706</c:v>
                </c:pt>
                <c:pt idx="8">
                  <c:v>648</c:v>
                </c:pt>
                <c:pt idx="11">
                  <c:v>630</c:v>
                </c:pt>
                <c:pt idx="14">
                  <c:v>644</c:v>
                </c:pt>
              </c:numCache>
            </c:numRef>
          </c:val>
          <c:extLst>
            <c:ext xmlns:c16="http://schemas.microsoft.com/office/drawing/2014/chart" uri="{C3380CC4-5D6E-409C-BE32-E72D297353CC}">
              <c16:uniqueId val="{00000000-D371-4EAC-B806-A5AC23508F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371-4EAC-B806-A5AC23508F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12</c:v>
                </c:pt>
                <c:pt idx="6">
                  <c:v>12</c:v>
                </c:pt>
                <c:pt idx="9">
                  <c:v>10</c:v>
                </c:pt>
                <c:pt idx="12">
                  <c:v>10</c:v>
                </c:pt>
              </c:numCache>
            </c:numRef>
          </c:val>
          <c:extLst>
            <c:ext xmlns:c16="http://schemas.microsoft.com/office/drawing/2014/chart" uri="{C3380CC4-5D6E-409C-BE32-E72D297353CC}">
              <c16:uniqueId val="{00000002-D371-4EAC-B806-A5AC23508F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37</c:v>
                </c:pt>
                <c:pt idx="6">
                  <c:v>38</c:v>
                </c:pt>
                <c:pt idx="9">
                  <c:v>36</c:v>
                </c:pt>
                <c:pt idx="12">
                  <c:v>36</c:v>
                </c:pt>
              </c:numCache>
            </c:numRef>
          </c:val>
          <c:extLst>
            <c:ext xmlns:c16="http://schemas.microsoft.com/office/drawing/2014/chart" uri="{C3380CC4-5D6E-409C-BE32-E72D297353CC}">
              <c16:uniqueId val="{00000003-D371-4EAC-B806-A5AC23508F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119</c:v>
                </c:pt>
                <c:pt idx="3">
                  <c:v>125</c:v>
                </c:pt>
                <c:pt idx="6">
                  <c:v>123</c:v>
                </c:pt>
                <c:pt idx="9">
                  <c:v>137</c:v>
                </c:pt>
                <c:pt idx="12">
                  <c:v>188</c:v>
                </c:pt>
              </c:numCache>
            </c:numRef>
          </c:val>
          <c:extLst>
            <c:ext xmlns:c16="http://schemas.microsoft.com/office/drawing/2014/chart" uri="{C3380CC4-5D6E-409C-BE32-E72D297353CC}">
              <c16:uniqueId val="{00000004-D371-4EAC-B806-A5AC23508F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1-4EAC-B806-A5AC23508F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71-4EAC-B806-A5AC23508F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760</c:v>
                </c:pt>
                <c:pt idx="3">
                  <c:v>809</c:v>
                </c:pt>
                <c:pt idx="6">
                  <c:v>784</c:v>
                </c:pt>
                <c:pt idx="9">
                  <c:v>718</c:v>
                </c:pt>
                <c:pt idx="12">
                  <c:v>646</c:v>
                </c:pt>
              </c:numCache>
            </c:numRef>
          </c:val>
          <c:extLst>
            <c:ext xmlns:c16="http://schemas.microsoft.com/office/drawing/2014/chart" uri="{C3380CC4-5D6E-409C-BE32-E72D297353CC}">
              <c16:uniqueId val="{00000007-D371-4EAC-B806-A5AC23508F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c:v>
                </c:pt>
                <c:pt idx="2">
                  <c:v>#N/A</c:v>
                </c:pt>
                <c:pt idx="3">
                  <c:v>#N/A</c:v>
                </c:pt>
                <c:pt idx="4">
                  <c:v>278</c:v>
                </c:pt>
                <c:pt idx="5">
                  <c:v>#N/A</c:v>
                </c:pt>
                <c:pt idx="6">
                  <c:v>#N/A</c:v>
                </c:pt>
                <c:pt idx="7">
                  <c:v>309</c:v>
                </c:pt>
                <c:pt idx="8">
                  <c:v>#N/A</c:v>
                </c:pt>
                <c:pt idx="9">
                  <c:v>#N/A</c:v>
                </c:pt>
                <c:pt idx="10">
                  <c:v>271</c:v>
                </c:pt>
                <c:pt idx="11">
                  <c:v>#N/A</c:v>
                </c:pt>
                <c:pt idx="12">
                  <c:v>#N/A</c:v>
                </c:pt>
                <c:pt idx="13">
                  <c:v>236</c:v>
                </c:pt>
                <c:pt idx="14">
                  <c:v>#N/A</c:v>
                </c:pt>
              </c:numCache>
            </c:numRef>
          </c:val>
          <c:smooth val="0"/>
          <c:extLst>
            <c:ext xmlns:c16="http://schemas.microsoft.com/office/drawing/2014/chart" uri="{C3380CC4-5D6E-409C-BE32-E72D297353CC}">
              <c16:uniqueId val="{00000008-D371-4EAC-B806-A5AC23508F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5547</c:v>
                </c:pt>
                <c:pt idx="5">
                  <c:v>5616</c:v>
                </c:pt>
                <c:pt idx="8">
                  <c:v>5255</c:v>
                </c:pt>
                <c:pt idx="11">
                  <c:v>4912</c:v>
                </c:pt>
                <c:pt idx="14">
                  <c:v>5292</c:v>
                </c:pt>
              </c:numCache>
            </c:numRef>
          </c:val>
          <c:extLst>
            <c:ext xmlns:c16="http://schemas.microsoft.com/office/drawing/2014/chart" uri="{C3380CC4-5D6E-409C-BE32-E72D297353CC}">
              <c16:uniqueId val="{00000000-1D42-4B16-8BC5-81CC952D1C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536</c:v>
                </c:pt>
                <c:pt idx="5">
                  <c:v>472</c:v>
                </c:pt>
                <c:pt idx="8">
                  <c:v>430</c:v>
                </c:pt>
                <c:pt idx="11">
                  <c:v>428</c:v>
                </c:pt>
                <c:pt idx="14">
                  <c:v>453</c:v>
                </c:pt>
              </c:numCache>
            </c:numRef>
          </c:val>
          <c:extLst>
            <c:ext xmlns:c16="http://schemas.microsoft.com/office/drawing/2014/chart" uri="{C3380CC4-5D6E-409C-BE32-E72D297353CC}">
              <c16:uniqueId val="{00000001-1D42-4B16-8BC5-81CC952D1C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2555</c:v>
                </c:pt>
                <c:pt idx="5">
                  <c:v>2622</c:v>
                </c:pt>
                <c:pt idx="8">
                  <c:v>2966</c:v>
                </c:pt>
                <c:pt idx="11">
                  <c:v>3317</c:v>
                </c:pt>
                <c:pt idx="14">
                  <c:v>3468</c:v>
                </c:pt>
              </c:numCache>
            </c:numRef>
          </c:val>
          <c:extLst>
            <c:ext xmlns:c16="http://schemas.microsoft.com/office/drawing/2014/chart" uri="{C3380CC4-5D6E-409C-BE32-E72D297353CC}">
              <c16:uniqueId val="{00000002-1D42-4B16-8BC5-81CC952D1C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42-4B16-8BC5-81CC952D1C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42-4B16-8BC5-81CC952D1C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42-4B16-8BC5-81CC952D1C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460</c:v>
                </c:pt>
                <c:pt idx="3">
                  <c:v>456</c:v>
                </c:pt>
                <c:pt idx="6">
                  <c:v>450</c:v>
                </c:pt>
                <c:pt idx="9">
                  <c:v>430</c:v>
                </c:pt>
                <c:pt idx="12">
                  <c:v>450</c:v>
                </c:pt>
              </c:numCache>
            </c:numRef>
          </c:val>
          <c:extLst>
            <c:ext xmlns:c16="http://schemas.microsoft.com/office/drawing/2014/chart" uri="{C3380CC4-5D6E-409C-BE32-E72D297353CC}">
              <c16:uniqueId val="{00000006-1D42-4B16-8BC5-81CC952D1C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376</c:v>
                </c:pt>
                <c:pt idx="3">
                  <c:v>336</c:v>
                </c:pt>
                <c:pt idx="6">
                  <c:v>310</c:v>
                </c:pt>
                <c:pt idx="9">
                  <c:v>285</c:v>
                </c:pt>
                <c:pt idx="12">
                  <c:v>246</c:v>
                </c:pt>
              </c:numCache>
            </c:numRef>
          </c:val>
          <c:extLst>
            <c:ext xmlns:c16="http://schemas.microsoft.com/office/drawing/2014/chart" uri="{C3380CC4-5D6E-409C-BE32-E72D297353CC}">
              <c16:uniqueId val="{00000007-1D42-4B16-8BC5-81CC952D1C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1436</c:v>
                </c:pt>
                <c:pt idx="3">
                  <c:v>1789</c:v>
                </c:pt>
                <c:pt idx="6">
                  <c:v>1751</c:v>
                </c:pt>
                <c:pt idx="9">
                  <c:v>1739</c:v>
                </c:pt>
                <c:pt idx="12">
                  <c:v>1718</c:v>
                </c:pt>
              </c:numCache>
            </c:numRef>
          </c:val>
          <c:extLst>
            <c:ext xmlns:c16="http://schemas.microsoft.com/office/drawing/2014/chart" uri="{C3380CC4-5D6E-409C-BE32-E72D297353CC}">
              <c16:uniqueId val="{00000008-1D42-4B16-8BC5-81CC952D1C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c:v>
                </c:pt>
                <c:pt idx="3">
                  <c:v>32</c:v>
                </c:pt>
                <c:pt idx="6">
                  <c:v>21</c:v>
                </c:pt>
                <c:pt idx="9">
                  <c:v>10</c:v>
                </c:pt>
                <c:pt idx="12">
                  <c:v>0</c:v>
                </c:pt>
              </c:numCache>
            </c:numRef>
          </c:val>
          <c:extLst>
            <c:ext xmlns:c16="http://schemas.microsoft.com/office/drawing/2014/chart" uri="{C3380CC4-5D6E-409C-BE32-E72D297353CC}">
              <c16:uniqueId val="{00000009-1D42-4B16-8BC5-81CC952D1C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6819</c:v>
                </c:pt>
                <c:pt idx="3">
                  <c:v>6324</c:v>
                </c:pt>
                <c:pt idx="6">
                  <c:v>5956</c:v>
                </c:pt>
                <c:pt idx="9">
                  <c:v>5656</c:v>
                </c:pt>
                <c:pt idx="12">
                  <c:v>5817</c:v>
                </c:pt>
              </c:numCache>
            </c:numRef>
          </c:val>
          <c:extLst>
            <c:ext xmlns:c16="http://schemas.microsoft.com/office/drawing/2014/chart" uri="{C3380CC4-5D6E-409C-BE32-E72D297353CC}">
              <c16:uniqueId val="{0000000A-1D42-4B16-8BC5-81CC952D1C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496</c:v>
                </c:pt>
                <c:pt idx="2">
                  <c:v>#N/A</c:v>
                </c:pt>
                <c:pt idx="3">
                  <c:v>#N/A</c:v>
                </c:pt>
                <c:pt idx="4">
                  <c:v>226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42-4B16-8BC5-81CC952D1C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1000</c:v>
                </c:pt>
                <c:pt idx="1">
                  <c:v>1105</c:v>
                </c:pt>
                <c:pt idx="2">
                  <c:v>1180</c:v>
                </c:pt>
              </c:numCache>
            </c:numRef>
          </c:val>
          <c:extLst>
            <c:ext xmlns:c16="http://schemas.microsoft.com/office/drawing/2014/chart" uri="{C3380CC4-5D6E-409C-BE32-E72D297353CC}">
              <c16:uniqueId val="{00000000-F425-4C0C-8876-BF30F5C605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834</c:v>
                </c:pt>
                <c:pt idx="1">
                  <c:v>834</c:v>
                </c:pt>
                <c:pt idx="2">
                  <c:v>842</c:v>
                </c:pt>
              </c:numCache>
            </c:numRef>
          </c:val>
          <c:extLst>
            <c:ext xmlns:c16="http://schemas.microsoft.com/office/drawing/2014/chart" uri="{C3380CC4-5D6E-409C-BE32-E72D297353CC}">
              <c16:uniqueId val="{00000001-F425-4C0C-8876-BF30F5C605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1085</c:v>
                </c:pt>
                <c:pt idx="1">
                  <c:v>1336</c:v>
                </c:pt>
                <c:pt idx="2">
                  <c:v>1396</c:v>
                </c:pt>
              </c:numCache>
            </c:numRef>
          </c:val>
          <c:extLst>
            <c:ext xmlns:c16="http://schemas.microsoft.com/office/drawing/2014/chart" uri="{C3380CC4-5D6E-409C-BE32-E72D297353CC}">
              <c16:uniqueId val="{00000002-F425-4C0C-8876-BF30F5C605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2,194
2,185
105.62
6,054,879
5,881,985
169,454
2,502,888
5,817,209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離島、過疎、辺地の指定を受けている本町は、年々人口の減少及び高齢化率が上昇傾向にある。また、基幹産業である水産業・観光業の低迷等により税収が伸び悩んでいることから財政基盤が弱く、類似団体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ポイント下回っている。今後も行財政改革を着実に実行し、財政構造の改革を進め財政基盤の強化に努める。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ポイント下回っており、昨年度と比べると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ポイント経常収支比率が上がっている。原油、物価高騰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景気の低迷等による税収の減少に伴い、経常的一般財源の減少が見込まれ、今後は、普通交付税等の減少も見込まれることから、行財政改革を推進し経常経費の抑制を図っていく。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68580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44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64558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761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63</xdr:row>
      <xdr:rowOff>9737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76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29845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110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類似団体を上回っているが、主な要因は人件費である。これは主に空港管理及び保育所等を直営で運営していることによるものである。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今後も適正な人員配置及び経常経費の節減等によりコスト削減を図っていく方針である。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66078</xdr:rowOff>
    </xdr:from>
    <xdr:to>
      <xdr:col>23</xdr:col>
      <xdr:colOff>133350</xdr:colOff>
      <xdr:row>83</xdr:row>
      <xdr:rowOff>98738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6428"/>
          <a:ext cx="8382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54008</xdr:rowOff>
    </xdr:from>
    <xdr:to>
      <xdr:col>19</xdr:col>
      <xdr:colOff>133350</xdr:colOff>
      <xdr:row>83</xdr:row>
      <xdr:rowOff>66078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4358"/>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36827</xdr:rowOff>
    </xdr:from>
    <xdr:to>
      <xdr:col>15</xdr:col>
      <xdr:colOff>82550</xdr:colOff>
      <xdr:row>83</xdr:row>
      <xdr:rowOff>54008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7177"/>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139001</xdr:rowOff>
    </xdr:from>
    <xdr:to>
      <xdr:col>11</xdr:col>
      <xdr:colOff>31750</xdr:colOff>
      <xdr:row>83</xdr:row>
      <xdr:rowOff>36827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7901"/>
          <a:ext cx="889000" cy="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47938</xdr:rowOff>
    </xdr:from>
    <xdr:to>
      <xdr:col>23</xdr:col>
      <xdr:colOff>184150</xdr:colOff>
      <xdr:row>83</xdr:row>
      <xdr:rowOff>149538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20015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15278</xdr:rowOff>
    </xdr:from>
    <xdr:to>
      <xdr:col>19</xdr:col>
      <xdr:colOff>184150</xdr:colOff>
      <xdr:row>83</xdr:row>
      <xdr:rowOff>116878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101655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3208</xdr:rowOff>
    </xdr:from>
    <xdr:to>
      <xdr:col>15</xdr:col>
      <xdr:colOff>133350</xdr:colOff>
      <xdr:row>83</xdr:row>
      <xdr:rowOff>104808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89585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157477</xdr:rowOff>
    </xdr:from>
    <xdr:to>
      <xdr:col>11</xdr:col>
      <xdr:colOff>82550</xdr:colOff>
      <xdr:row>83</xdr:row>
      <xdr:rowOff>87627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72404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88201</xdr:rowOff>
    </xdr:from>
    <xdr:to>
      <xdr:col>7</xdr:col>
      <xdr:colOff>31750</xdr:colOff>
      <xdr:row>83</xdr:row>
      <xdr:rowOff>18351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退職不補充の実施等により、類似団体平均を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今後も給与体系及び職員数の徹底した適正管理に努める。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38736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4282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6439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6439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民間委託等の推進を図っているものの、空港管理や保育所等を直営で運営しているため、類似団体と比較すると施設運営に係る人員を多く配置しなければならないため、平均を上回っている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11399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7018"/>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167767</xdr:rowOff>
    </xdr:from>
    <xdr:to>
      <xdr:col>77</xdr:col>
      <xdr:colOff>44450</xdr:colOff>
      <xdr:row>61</xdr:row>
      <xdr:rowOff>11399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4767"/>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147860</xdr:rowOff>
    </xdr:from>
    <xdr:to>
      <xdr:col>72</xdr:col>
      <xdr:colOff>203200</xdr:colOff>
      <xdr:row>60</xdr:row>
      <xdr:rowOff>167767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4860"/>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132477</xdr:rowOff>
    </xdr:from>
    <xdr:to>
      <xdr:col>68</xdr:col>
      <xdr:colOff>152400</xdr:colOff>
      <xdr:row>60</xdr:row>
      <xdr:rowOff>147860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9477"/>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61295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132049</xdr:rowOff>
    </xdr:from>
    <xdr:to>
      <xdr:col>77</xdr:col>
      <xdr:colOff>95250</xdr:colOff>
      <xdr:row>61</xdr:row>
      <xdr:rowOff>62199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46976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116967</xdr:rowOff>
    </xdr:from>
    <xdr:to>
      <xdr:col>73</xdr:col>
      <xdr:colOff>44450</xdr:colOff>
      <xdr:row>61</xdr:row>
      <xdr:rowOff>47117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31894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97060</xdr:rowOff>
    </xdr:from>
    <xdr:to>
      <xdr:col>68</xdr:col>
      <xdr:colOff>203200</xdr:colOff>
      <xdr:row>61</xdr:row>
      <xdr:rowOff>27210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81677</xdr:rowOff>
    </xdr:from>
    <xdr:to>
      <xdr:col>64</xdr:col>
      <xdr:colOff>152400</xdr:colOff>
      <xdr:row>61</xdr:row>
      <xdr:rowOff>11827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168054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ポイント上回り、昨年度から</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今後も公共施設長寿命化事業等の施設整備により元利償還金の大幅な減少は無いが、緩やかに減少していくと見込まれる。地方債発行額を償還額以下に抑制するなどにより、引き続き水準を抑え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6847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17780</xdr:rowOff>
    </xdr:from>
    <xdr:to>
      <xdr:col>77</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73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45</xdr:row>
      <xdr:rowOff>17780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7008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157056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62247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162560</xdr:rowOff>
    </xdr:from>
    <xdr:to>
      <xdr:col>77</xdr:col>
      <xdr:colOff>95250</xdr:colOff>
      <xdr:row>45</xdr:row>
      <xdr:rowOff>92710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77487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138430</xdr:rowOff>
    </xdr:from>
    <xdr:to>
      <xdr:col>73</xdr:col>
      <xdr:colOff>44450</xdr:colOff>
      <xdr:row>45</xdr:row>
      <xdr:rowOff>68580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53357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106256</xdr:rowOff>
    </xdr:from>
    <xdr:to>
      <xdr:col>68</xdr:col>
      <xdr:colOff>203200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21183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令和３年度</a:t>
          </a:r>
          <a:r>
            <a:rPr kumimoji="1" lang="ja-JP" altLang="ja-JP" sz="1100">
              <a:solidFill>
                <a:schemeClr val="dk1"/>
              </a:solidFill>
              <a:effectLst/>
              <a:latin typeface="+mn-lt"/>
              <a:ea typeface="+mn-ea"/>
              <a:cs typeface="+mn-cs"/>
            </a:rPr>
            <a:t>から引き続き算定なし（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要因として既発債の償還終了による地方債現在高の減、基金残高の増があげられる。また、地方債発行額を公債費元金償還額以下に抑制している効果により、地方債残高は着実に減少しているものの、それに伴い基準財政需要額算入見込額も減少している。今後も地方債現在高の減少を計画的に進めるとともに、地方債発行額の抑制や行財政改革を推進し、引き続き水準を抑えるよう努める。</a:t>
          </a:r>
          <a:endParaRPr lang="ja-JP" altLang="ja-JP" sz="14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50800</xdr:rowOff>
    </xdr:from>
    <xdr:to>
      <xdr:col>68</xdr:col>
      <xdr:colOff>152400</xdr:colOff>
      <xdr:row>15</xdr:row>
      <xdr:rowOff>58601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5110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86377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94178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2,194
2,185
105.62
6,054,879
5,881,985
169,454
2,502,888
5,817,209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すると、人件費に係る経常収支比率は低くなっているが、要因としてゴミ処理業務や消防業務等を一部事務組合で行っていることがある一方、空港管理や保育所等を直営で運営していることから、人口１人当たりの決算額では類似団体平均を上回っている状況であり、今後はこれらも含めた人件費関係全般について、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4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類似団体を下回っているが、物価の上昇、電気料金の引き上げ等により年々上昇傾向にあるため、今後も経常経費の節減を徹底し、上昇の抑制を図る。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0842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16</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408428"/>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類似団体平均を下回っており、今後も扶助費支出の決定には、適正な管理を徹底する。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080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080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年度」は除排雪経費等の維持補修費増加、特養建設事業による繰出金の増により類似団体を</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ポイント上回った。</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は、公営企業への赤字補填的な繰出金により増加傾向にあったが、各公営企業の経費節減、地方債の活用による繰出金の削減等により減少傾向に転じ、類似団体より下回っている。</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は若干維持補修費等増加したが、類似団体を</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ポイント下回っている。</a:t>
          </a:r>
          <a:r>
            <a:rPr kumimoji="1" lang="ja-JP" altLang="en-US" sz="1000">
              <a:solidFill>
                <a:schemeClr val="dk1"/>
              </a:solidFill>
              <a:effectLst/>
              <a:latin typeface="+mn-lt"/>
              <a:ea typeface="+mn-ea"/>
              <a:cs typeface="+mn-cs"/>
            </a:rPr>
            <a:t>Ｒ</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は類似団体を</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ポイント上回っており、公営企業の赤字補填的な繰出金が増加したため。</a:t>
          </a:r>
          <a:r>
            <a:rPr kumimoji="1" lang="ja-JP" altLang="ja-JP" sz="1000">
              <a:solidFill>
                <a:schemeClr val="dk1"/>
              </a:solidFill>
              <a:effectLst/>
              <a:latin typeface="+mn-lt"/>
              <a:ea typeface="+mn-ea"/>
              <a:cs typeface="+mn-cs"/>
            </a:rPr>
            <a:t>今後も経常経費の抑制に努め、財政の健全化に努める。</a:t>
          </a:r>
          <a:endParaRPr lang="ja-JP" altLang="ja-JP" sz="11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58</xdr:row>
      <xdr:rowOff>41275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1677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56</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481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59</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4819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59</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05340"/>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70485</xdr:rowOff>
    </xdr:from>
    <xdr:to>
      <xdr:col>69</xdr:col>
      <xdr:colOff>142875</xdr:colOff>
      <xdr:row>60</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156862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ポイント上回っているが、これはゴミ処理、消防事務及び学校給食を一部事務組合により実施しているため負担金が多額になっているためである。</a:t>
          </a:r>
          <a:endParaRPr lang="ja-JP" altLang="ja-JP" sz="1400">
            <a:effectLst/>
          </a:endParaRPr>
        </a:p>
        <a:p>
          <a:r>
            <a:rPr kumimoji="1" lang="ja-JP" altLang="ja-JP" sz="1100">
              <a:solidFill>
                <a:schemeClr val="dk1"/>
              </a:solidFill>
              <a:effectLst/>
              <a:latin typeface="+mn-lt"/>
              <a:ea typeface="+mn-ea"/>
              <a:cs typeface="+mn-cs"/>
            </a:rPr>
            <a:t>　今後も町同様、一部事務組合においても財政の健全化に努める。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92710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92710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近年、大型建設事業が集中した影響により、地方債元利償還が増加していることから、類似団体平均を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要因としては、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400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78</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65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107950</xdr:rowOff>
    </xdr:from>
    <xdr:to>
      <xdr:col>15</xdr:col>
      <xdr:colOff>98425</xdr:colOff>
      <xdr:row>79</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81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xdr:rowOff>
    </xdr:from>
    <xdr:to>
      <xdr:col>11</xdr:col>
      <xdr:colOff>9525</xdr:colOff>
      <xdr:row>79</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57150</xdr:rowOff>
    </xdr:from>
    <xdr:to>
      <xdr:col>15</xdr:col>
      <xdr:colOff>149225</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ポイント下回っており、主な要因は普通建設事業によるものである。（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ポイントの増加普通建設事業費の増加によるもの。）</a:t>
          </a:r>
          <a:endParaRPr lang="ja-JP" altLang="ja-JP" sz="1400">
            <a:effectLst/>
          </a:endParaRPr>
        </a:p>
        <a:p>
          <a:r>
            <a:rPr kumimoji="1" lang="ja-JP" altLang="ja-JP" sz="1100">
              <a:solidFill>
                <a:schemeClr val="dk1"/>
              </a:solidFill>
              <a:effectLst/>
              <a:latin typeface="+mn-lt"/>
              <a:ea typeface="+mn-ea"/>
              <a:cs typeface="+mn-cs"/>
            </a:rPr>
            <a:t>　今後も、実質公債費比率等を勘案し、適正な事業の執行に努める。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81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123190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181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181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105550</xdr:rowOff>
    </xdr:from>
    <xdr:to>
      <xdr:col>29</xdr:col>
      <xdr:colOff>127000</xdr:colOff>
      <xdr:row>15</xdr:row>
      <xdr:rowOff>147330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24925"/>
          <a:ext cx="647700" cy="4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147330</xdr:rowOff>
    </xdr:from>
    <xdr:to>
      <xdr:col>26</xdr:col>
      <xdr:colOff>50800</xdr:colOff>
      <xdr:row>16</xdr:row>
      <xdr:rowOff>18947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66705"/>
          <a:ext cx="698500" cy="4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18947</xdr:rowOff>
    </xdr:from>
    <xdr:to>
      <xdr:col>22</xdr:col>
      <xdr:colOff>114300</xdr:colOff>
      <xdr:row>16</xdr:row>
      <xdr:rowOff>31780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9772"/>
          <a:ext cx="698500" cy="12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31780</xdr:rowOff>
    </xdr:from>
    <xdr:to>
      <xdr:col>18</xdr:col>
      <xdr:colOff>177800</xdr:colOff>
      <xdr:row>16</xdr:row>
      <xdr:rowOff>83650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22605"/>
          <a:ext cx="698500" cy="5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54750</xdr:rowOff>
    </xdr:from>
    <xdr:to>
      <xdr:col>29</xdr:col>
      <xdr:colOff>177800</xdr:colOff>
      <xdr:row>15</xdr:row>
      <xdr:rowOff>156350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7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71277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96530</xdr:rowOff>
    </xdr:from>
    <xdr:to>
      <xdr:col>26</xdr:col>
      <xdr:colOff>101600</xdr:colOff>
      <xdr:row>16</xdr:row>
      <xdr:rowOff>26680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1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36857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8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139597</xdr:rowOff>
    </xdr:from>
    <xdr:to>
      <xdr:col>22</xdr:col>
      <xdr:colOff>165100</xdr:colOff>
      <xdr:row>16</xdr:row>
      <xdr:rowOff>69747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79924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152430</xdr:rowOff>
    </xdr:from>
    <xdr:to>
      <xdr:col>19</xdr:col>
      <xdr:colOff>38100</xdr:colOff>
      <xdr:row>16</xdr:row>
      <xdr:rowOff>82580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7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92757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32850</xdr:rowOff>
    </xdr:from>
    <xdr:to>
      <xdr:col>15</xdr:col>
      <xdr:colOff>101600</xdr:colOff>
      <xdr:row>16</xdr:row>
      <xdr:rowOff>134450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2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144627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204303</xdr:rowOff>
    </xdr:from>
    <xdr:to>
      <xdr:col>29</xdr:col>
      <xdr:colOff>127000</xdr:colOff>
      <xdr:row>34</xdr:row>
      <xdr:rowOff>262455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71753"/>
          <a:ext cx="647700" cy="58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147474</xdr:rowOff>
    </xdr:from>
    <xdr:to>
      <xdr:col>26</xdr:col>
      <xdr:colOff>50800</xdr:colOff>
      <xdr:row>34</xdr:row>
      <xdr:rowOff>204303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14924"/>
          <a:ext cx="698500" cy="5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147474</xdr:rowOff>
    </xdr:from>
    <xdr:to>
      <xdr:col>22</xdr:col>
      <xdr:colOff>114300</xdr:colOff>
      <xdr:row>34</xdr:row>
      <xdr:rowOff>224557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14924"/>
          <a:ext cx="698500" cy="77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224557</xdr:rowOff>
    </xdr:from>
    <xdr:to>
      <xdr:col>18</xdr:col>
      <xdr:colOff>177800</xdr:colOff>
      <xdr:row>34</xdr:row>
      <xdr:rowOff>313867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92007"/>
          <a:ext cx="698500" cy="89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211655</xdr:rowOff>
    </xdr:from>
    <xdr:to>
      <xdr:col>29</xdr:col>
      <xdr:colOff>177800</xdr:colOff>
      <xdr:row>34</xdr:row>
      <xdr:rowOff>313255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56732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153503</xdr:rowOff>
    </xdr:from>
    <xdr:to>
      <xdr:col>26</xdr:col>
      <xdr:colOff>101600</xdr:colOff>
      <xdr:row>34</xdr:row>
      <xdr:rowOff>255104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2095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265280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89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96674</xdr:rowOff>
    </xdr:from>
    <xdr:to>
      <xdr:col>22</xdr:col>
      <xdr:colOff>165100</xdr:colOff>
      <xdr:row>34</xdr:row>
      <xdr:rowOff>198274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208451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3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173757</xdr:rowOff>
    </xdr:from>
    <xdr:to>
      <xdr:col>19</xdr:col>
      <xdr:colOff>38100</xdr:colOff>
      <xdr:row>34</xdr:row>
      <xdr:rowOff>275357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285534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263067</xdr:rowOff>
    </xdr:from>
    <xdr:to>
      <xdr:col>15</xdr:col>
      <xdr:colOff>101600</xdr:colOff>
      <xdr:row>35</xdr:row>
      <xdr:rowOff>21767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2,194
2,185
105.62
6,054,879
5,881,985
169,454
2,502,888
5,817,209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53051</xdr:rowOff>
    </xdr:from>
    <xdr:to>
      <xdr:col>24</xdr:col>
      <xdr:colOff>63500</xdr:colOff>
      <xdr:row>36</xdr:row>
      <xdr:rowOff>53070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2525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51434</xdr:rowOff>
    </xdr:from>
    <xdr:to>
      <xdr:col>19</xdr:col>
      <xdr:colOff>177800</xdr:colOff>
      <xdr:row>36</xdr:row>
      <xdr:rowOff>53070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23634"/>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51434</xdr:rowOff>
    </xdr:from>
    <xdr:to>
      <xdr:col>15</xdr:col>
      <xdr:colOff>50800</xdr:colOff>
      <xdr:row>36</xdr:row>
      <xdr:rowOff>67159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3634"/>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67159</xdr:rowOff>
    </xdr:from>
    <xdr:to>
      <xdr:col>10</xdr:col>
      <xdr:colOff>114300</xdr:colOff>
      <xdr:row>36</xdr:row>
      <xdr:rowOff>118057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9359"/>
          <a:ext cx="889000" cy="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2251</xdr:rowOff>
    </xdr:from>
    <xdr:to>
      <xdr:col>24</xdr:col>
      <xdr:colOff>114300</xdr:colOff>
      <xdr:row>36</xdr:row>
      <xdr:rowOff>103851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25128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2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2270</xdr:rowOff>
    </xdr:from>
    <xdr:to>
      <xdr:col>20</xdr:col>
      <xdr:colOff>38100</xdr:colOff>
      <xdr:row>36</xdr:row>
      <xdr:rowOff>103870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120397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xdr:rowOff>
    </xdr:from>
    <xdr:to>
      <xdr:col>15</xdr:col>
      <xdr:colOff>101600</xdr:colOff>
      <xdr:row>36</xdr:row>
      <xdr:rowOff>102234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118761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4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16359</xdr:rowOff>
    </xdr:from>
    <xdr:to>
      <xdr:col>10</xdr:col>
      <xdr:colOff>165100</xdr:colOff>
      <xdr:row>36</xdr:row>
      <xdr:rowOff>117959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134486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67257</xdr:rowOff>
    </xdr:from>
    <xdr:to>
      <xdr:col>6</xdr:col>
      <xdr:colOff>38100</xdr:colOff>
      <xdr:row>36</xdr:row>
      <xdr:rowOff>168857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13934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9067</xdr:rowOff>
    </xdr:from>
    <xdr:to>
      <xdr:col>24</xdr:col>
      <xdr:colOff>63500</xdr:colOff>
      <xdr:row>57</xdr:row>
      <xdr:rowOff>10941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1717"/>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10941</xdr:rowOff>
    </xdr:from>
    <xdr:to>
      <xdr:col>19</xdr:col>
      <xdr:colOff>177800</xdr:colOff>
      <xdr:row>57</xdr:row>
      <xdr:rowOff>52798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3591"/>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52798</xdr:rowOff>
    </xdr:from>
    <xdr:to>
      <xdr:col>15</xdr:col>
      <xdr:colOff>50800</xdr:colOff>
      <xdr:row>57</xdr:row>
      <xdr:rowOff>62235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544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62235</xdr:rowOff>
    </xdr:from>
    <xdr:to>
      <xdr:col>10</xdr:col>
      <xdr:colOff>114300</xdr:colOff>
      <xdr:row>57</xdr:row>
      <xdr:rowOff>93835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4885"/>
          <a:ext cx="889000" cy="3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129717</xdr:rowOff>
    </xdr:from>
    <xdr:to>
      <xdr:col>24</xdr:col>
      <xdr:colOff>114300</xdr:colOff>
      <xdr:row>57</xdr:row>
      <xdr:rowOff>59867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152594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131591</xdr:rowOff>
    </xdr:from>
    <xdr:to>
      <xdr:col>20</xdr:col>
      <xdr:colOff>38100</xdr:colOff>
      <xdr:row>57</xdr:row>
      <xdr:rowOff>61741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78268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1998</xdr:rowOff>
    </xdr:from>
    <xdr:to>
      <xdr:col>15</xdr:col>
      <xdr:colOff>101600</xdr:colOff>
      <xdr:row>57</xdr:row>
      <xdr:rowOff>103598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120125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11435</xdr:rowOff>
    </xdr:from>
    <xdr:to>
      <xdr:col>10</xdr:col>
      <xdr:colOff>165100</xdr:colOff>
      <xdr:row>57</xdr:row>
      <xdr:rowOff>113035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129562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5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43035</xdr:rowOff>
    </xdr:from>
    <xdr:to>
      <xdr:col>6</xdr:col>
      <xdr:colOff>38100</xdr:colOff>
      <xdr:row>57</xdr:row>
      <xdr:rowOff>144635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161162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11185</xdr:rowOff>
    </xdr:from>
    <xdr:to>
      <xdr:col>24</xdr:col>
      <xdr:colOff>63500</xdr:colOff>
      <xdr:row>76</xdr:row>
      <xdr:rowOff>155104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41385"/>
          <a:ext cx="838200" cy="1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63060</xdr:rowOff>
    </xdr:from>
    <xdr:to>
      <xdr:col>19</xdr:col>
      <xdr:colOff>177800</xdr:colOff>
      <xdr:row>76</xdr:row>
      <xdr:rowOff>155104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93260"/>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63060</xdr:rowOff>
    </xdr:from>
    <xdr:to>
      <xdr:col>15</xdr:col>
      <xdr:colOff>50800</xdr:colOff>
      <xdr:row>76</xdr:row>
      <xdr:rowOff>91886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3260"/>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91886</xdr:rowOff>
    </xdr:from>
    <xdr:to>
      <xdr:col>10</xdr:col>
      <xdr:colOff>114300</xdr:colOff>
      <xdr:row>77</xdr:row>
      <xdr:rowOff>72949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22086"/>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131835</xdr:rowOff>
    </xdr:from>
    <xdr:to>
      <xdr:col>24</xdr:col>
      <xdr:colOff>114300</xdr:colOff>
      <xdr:row>76</xdr:row>
      <xdr:rowOff>61985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154712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4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104304</xdr:rowOff>
    </xdr:from>
    <xdr:to>
      <xdr:col>20</xdr:col>
      <xdr:colOff>38100</xdr:colOff>
      <xdr:row>77</xdr:row>
      <xdr:rowOff>34454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50980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12260</xdr:rowOff>
    </xdr:from>
    <xdr:to>
      <xdr:col>15</xdr:col>
      <xdr:colOff>101600</xdr:colOff>
      <xdr:row>76</xdr:row>
      <xdr:rowOff>113860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130387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41086</xdr:rowOff>
    </xdr:from>
    <xdr:to>
      <xdr:col>10</xdr:col>
      <xdr:colOff>165100</xdr:colOff>
      <xdr:row>76</xdr:row>
      <xdr:rowOff>142686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159213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22149</xdr:rowOff>
    </xdr:from>
    <xdr:to>
      <xdr:col>6</xdr:col>
      <xdr:colOff>38100</xdr:colOff>
      <xdr:row>77</xdr:row>
      <xdr:rowOff>123749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140276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150726</xdr:rowOff>
    </xdr:from>
    <xdr:to>
      <xdr:col>24</xdr:col>
      <xdr:colOff>63500</xdr:colOff>
      <xdr:row>96</xdr:row>
      <xdr:rowOff>17255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38476"/>
          <a:ext cx="8382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141239</xdr:rowOff>
    </xdr:from>
    <xdr:to>
      <xdr:col>19</xdr:col>
      <xdr:colOff>177800</xdr:colOff>
      <xdr:row>95</xdr:row>
      <xdr:rowOff>150726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2898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141239</xdr:rowOff>
    </xdr:from>
    <xdr:to>
      <xdr:col>15</xdr:col>
      <xdr:colOff>50800</xdr:colOff>
      <xdr:row>97</xdr:row>
      <xdr:rowOff>48366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8989"/>
          <a:ext cx="889000" cy="2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48366</xdr:rowOff>
    </xdr:from>
    <xdr:to>
      <xdr:col>10</xdr:col>
      <xdr:colOff>114300</xdr:colOff>
      <xdr:row>97</xdr:row>
      <xdr:rowOff>53389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901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137905</xdr:rowOff>
    </xdr:from>
    <xdr:to>
      <xdr:col>24</xdr:col>
      <xdr:colOff>114300</xdr:colOff>
      <xdr:row>96</xdr:row>
      <xdr:rowOff>68055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116332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99926</xdr:rowOff>
    </xdr:from>
    <xdr:to>
      <xdr:col>20</xdr:col>
      <xdr:colOff>38100</xdr:colOff>
      <xdr:row>96</xdr:row>
      <xdr:rowOff>30076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21203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90439</xdr:rowOff>
    </xdr:from>
    <xdr:to>
      <xdr:col>15</xdr:col>
      <xdr:colOff>101600</xdr:colOff>
      <xdr:row>96</xdr:row>
      <xdr:rowOff>20589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169016</xdr:rowOff>
    </xdr:from>
    <xdr:to>
      <xdr:col>10</xdr:col>
      <xdr:colOff>165100</xdr:colOff>
      <xdr:row>97</xdr:row>
      <xdr:rowOff>99166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90293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2589</xdr:rowOff>
    </xdr:from>
    <xdr:to>
      <xdr:col>6</xdr:col>
      <xdr:colOff>38100</xdr:colOff>
      <xdr:row>97</xdr:row>
      <xdr:rowOff>104189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65369</xdr:rowOff>
    </xdr:from>
    <xdr:to>
      <xdr:col>55</xdr:col>
      <xdr:colOff>0</xdr:colOff>
      <xdr:row>34</xdr:row>
      <xdr:rowOff>66618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94669"/>
          <a:ext cx="8382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66618</xdr:rowOff>
    </xdr:from>
    <xdr:to>
      <xdr:col>50</xdr:col>
      <xdr:colOff>114300</xdr:colOff>
      <xdr:row>34</xdr:row>
      <xdr:rowOff>84703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5918"/>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127523</xdr:rowOff>
    </xdr:from>
    <xdr:to>
      <xdr:col>45</xdr:col>
      <xdr:colOff>177800</xdr:colOff>
      <xdr:row>34</xdr:row>
      <xdr:rowOff>84703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85373"/>
          <a:ext cx="889000" cy="1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127523</xdr:rowOff>
    </xdr:from>
    <xdr:to>
      <xdr:col>41</xdr:col>
      <xdr:colOff>50800</xdr:colOff>
      <xdr:row>35</xdr:row>
      <xdr:rowOff>165215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85373"/>
          <a:ext cx="889000" cy="3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14569</xdr:rowOff>
    </xdr:from>
    <xdr:to>
      <xdr:col>55</xdr:col>
      <xdr:colOff>50800</xdr:colOff>
      <xdr:row>34</xdr:row>
      <xdr:rowOff>116169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37446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15818</xdr:rowOff>
    </xdr:from>
    <xdr:to>
      <xdr:col>50</xdr:col>
      <xdr:colOff>165100</xdr:colOff>
      <xdr:row>34</xdr:row>
      <xdr:rowOff>117418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133945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33903</xdr:rowOff>
    </xdr:from>
    <xdr:to>
      <xdr:col>46</xdr:col>
      <xdr:colOff>38100</xdr:colOff>
      <xdr:row>34</xdr:row>
      <xdr:rowOff>135503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152030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76723</xdr:rowOff>
    </xdr:from>
    <xdr:to>
      <xdr:col>41</xdr:col>
      <xdr:colOff>101600</xdr:colOff>
      <xdr:row>34</xdr:row>
      <xdr:rowOff>6873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23400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114415</xdr:rowOff>
    </xdr:from>
    <xdr:to>
      <xdr:col>36</xdr:col>
      <xdr:colOff>165100</xdr:colOff>
      <xdr:row>36</xdr:row>
      <xdr:rowOff>44565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61092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23845</xdr:rowOff>
    </xdr:from>
    <xdr:to>
      <xdr:col>55</xdr:col>
      <xdr:colOff>0</xdr:colOff>
      <xdr:row>57</xdr:row>
      <xdr:rowOff>165142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96495"/>
          <a:ext cx="838200" cy="1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165142</xdr:rowOff>
    </xdr:from>
    <xdr:to>
      <xdr:col>50</xdr:col>
      <xdr:colOff>114300</xdr:colOff>
      <xdr:row>58</xdr:row>
      <xdr:rowOff>63749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7792"/>
          <a:ext cx="889000" cy="7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63749</xdr:rowOff>
    </xdr:from>
    <xdr:to>
      <xdr:col>45</xdr:col>
      <xdr:colOff>177800</xdr:colOff>
      <xdr:row>58</xdr:row>
      <xdr:rowOff>113926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7849"/>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29026</xdr:rowOff>
    </xdr:from>
    <xdr:to>
      <xdr:col>41</xdr:col>
      <xdr:colOff>50800</xdr:colOff>
      <xdr:row>58</xdr:row>
      <xdr:rowOff>113926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3126"/>
          <a:ext cx="889000" cy="8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144495</xdr:rowOff>
    </xdr:from>
    <xdr:to>
      <xdr:col>55</xdr:col>
      <xdr:colOff>50800</xdr:colOff>
      <xdr:row>57</xdr:row>
      <xdr:rowOff>74645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114342</xdr:rowOff>
    </xdr:from>
    <xdr:to>
      <xdr:col>50</xdr:col>
      <xdr:colOff>165100</xdr:colOff>
      <xdr:row>58</xdr:row>
      <xdr:rowOff>44492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61019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12949</xdr:rowOff>
    </xdr:from>
    <xdr:to>
      <xdr:col>46</xdr:col>
      <xdr:colOff>38100</xdr:colOff>
      <xdr:row>58</xdr:row>
      <xdr:rowOff>114549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63126</xdr:rowOff>
    </xdr:from>
    <xdr:to>
      <xdr:col>41</xdr:col>
      <xdr:colOff>101600</xdr:colOff>
      <xdr:row>58</xdr:row>
      <xdr:rowOff>164726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155853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149676</xdr:rowOff>
    </xdr:from>
    <xdr:to>
      <xdr:col>36</xdr:col>
      <xdr:colOff>165100</xdr:colOff>
      <xdr:row>58</xdr:row>
      <xdr:rowOff>79826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70953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1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76467</xdr:rowOff>
    </xdr:from>
    <xdr:to>
      <xdr:col>55</xdr:col>
      <xdr:colOff>0</xdr:colOff>
      <xdr:row>79</xdr:row>
      <xdr:rowOff>86830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21017"/>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86830</xdr:rowOff>
    </xdr:from>
    <xdr:to>
      <xdr:col>50</xdr:col>
      <xdr:colOff>114300</xdr:colOff>
      <xdr:row>79</xdr:row>
      <xdr:rowOff>87716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1380"/>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77862</xdr:rowOff>
    </xdr:from>
    <xdr:to>
      <xdr:col>45</xdr:col>
      <xdr:colOff>177800</xdr:colOff>
      <xdr:row>79</xdr:row>
      <xdr:rowOff>87716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2412"/>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251</xdr:rowOff>
    </xdr:from>
    <xdr:to>
      <xdr:col>41</xdr:col>
      <xdr:colOff>50800</xdr:colOff>
      <xdr:row>79</xdr:row>
      <xdr:rowOff>77862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44801"/>
          <a:ext cx="889000" cy="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25667</xdr:rowOff>
    </xdr:from>
    <xdr:to>
      <xdr:col>55</xdr:col>
      <xdr:colOff>50800</xdr:colOff>
      <xdr:row>79</xdr:row>
      <xdr:rowOff>127267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36030</xdr:rowOff>
    </xdr:from>
    <xdr:to>
      <xdr:col>50</xdr:col>
      <xdr:colOff>165100</xdr:colOff>
      <xdr:row>79</xdr:row>
      <xdr:rowOff>137630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128757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36916</xdr:rowOff>
    </xdr:from>
    <xdr:to>
      <xdr:col>46</xdr:col>
      <xdr:colOff>38100</xdr:colOff>
      <xdr:row>79</xdr:row>
      <xdr:rowOff>138516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129643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27062</xdr:rowOff>
    </xdr:from>
    <xdr:to>
      <xdr:col>41</xdr:col>
      <xdr:colOff>101600</xdr:colOff>
      <xdr:row>79</xdr:row>
      <xdr:rowOff>128662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119789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120901</xdr:rowOff>
    </xdr:from>
    <xdr:to>
      <xdr:col>36</xdr:col>
      <xdr:colOff>165100</xdr:colOff>
      <xdr:row>79</xdr:row>
      <xdr:rowOff>51051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67578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15977</xdr:rowOff>
    </xdr:from>
    <xdr:to>
      <xdr:col>55</xdr:col>
      <xdr:colOff>0</xdr:colOff>
      <xdr:row>98</xdr:row>
      <xdr:rowOff>41571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46627"/>
          <a:ext cx="838200" cy="19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41571</xdr:rowOff>
    </xdr:from>
    <xdr:to>
      <xdr:col>50</xdr:col>
      <xdr:colOff>114300</xdr:colOff>
      <xdr:row>98</xdr:row>
      <xdr:rowOff>126171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3671"/>
          <a:ext cx="889000" cy="8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126171</xdr:rowOff>
    </xdr:from>
    <xdr:to>
      <xdr:col>45</xdr:col>
      <xdr:colOff>177800</xdr:colOff>
      <xdr:row>99</xdr:row>
      <xdr:rowOff>12605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8271"/>
          <a:ext cx="8890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12269</xdr:rowOff>
    </xdr:from>
    <xdr:to>
      <xdr:col>41</xdr:col>
      <xdr:colOff>50800</xdr:colOff>
      <xdr:row>99</xdr:row>
      <xdr:rowOff>12605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5819"/>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136627</xdr:rowOff>
    </xdr:from>
    <xdr:to>
      <xdr:col>55</xdr:col>
      <xdr:colOff>50800</xdr:colOff>
      <xdr:row>97</xdr:row>
      <xdr:rowOff>66777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159504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162221</xdr:rowOff>
    </xdr:from>
    <xdr:to>
      <xdr:col>50</xdr:col>
      <xdr:colOff>165100</xdr:colOff>
      <xdr:row>98</xdr:row>
      <xdr:rowOff>92371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108898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75371</xdr:rowOff>
    </xdr:from>
    <xdr:to>
      <xdr:col>46</xdr:col>
      <xdr:colOff>38100</xdr:colOff>
      <xdr:row>99</xdr:row>
      <xdr:rowOff>5521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168098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7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133255</xdr:rowOff>
    </xdr:from>
    <xdr:to>
      <xdr:col>41</xdr:col>
      <xdr:colOff>101600</xdr:colOff>
      <xdr:row>99</xdr:row>
      <xdr:rowOff>63405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54532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132919</xdr:rowOff>
    </xdr:from>
    <xdr:to>
      <xdr:col>36</xdr:col>
      <xdr:colOff>165100</xdr:colOff>
      <xdr:row>99</xdr:row>
      <xdr:rowOff>63069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54196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124368</xdr:rowOff>
    </xdr:from>
    <xdr:to>
      <xdr:col>85</xdr:col>
      <xdr:colOff>127000</xdr:colOff>
      <xdr:row>75</xdr:row>
      <xdr:rowOff>169152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83118"/>
          <a:ext cx="8382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89341</xdr:rowOff>
    </xdr:from>
    <xdr:to>
      <xdr:col>81</xdr:col>
      <xdr:colOff>50800</xdr:colOff>
      <xdr:row>75</xdr:row>
      <xdr:rowOff>124368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48091"/>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83803</xdr:rowOff>
    </xdr:from>
    <xdr:to>
      <xdr:col>76</xdr:col>
      <xdr:colOff>114300</xdr:colOff>
      <xdr:row>75</xdr:row>
      <xdr:rowOff>89341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42553"/>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83803</xdr:rowOff>
    </xdr:from>
    <xdr:to>
      <xdr:col>71</xdr:col>
      <xdr:colOff>177800</xdr:colOff>
      <xdr:row>75</xdr:row>
      <xdr:rowOff>134700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42553"/>
          <a:ext cx="889000" cy="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118353</xdr:rowOff>
    </xdr:from>
    <xdr:to>
      <xdr:col>85</xdr:col>
      <xdr:colOff>177800</xdr:colOff>
      <xdr:row>76</xdr:row>
      <xdr:rowOff>48502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77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141230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2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73568</xdr:rowOff>
    </xdr:from>
    <xdr:to>
      <xdr:col>81</xdr:col>
      <xdr:colOff>101600</xdr:colOff>
      <xdr:row>76</xdr:row>
      <xdr:rowOff>3718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20245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0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38541</xdr:rowOff>
    </xdr:from>
    <xdr:to>
      <xdr:col>76</xdr:col>
      <xdr:colOff>165100</xdr:colOff>
      <xdr:row>75</xdr:row>
      <xdr:rowOff>140141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156668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67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33003</xdr:rowOff>
    </xdr:from>
    <xdr:to>
      <xdr:col>72</xdr:col>
      <xdr:colOff>38100</xdr:colOff>
      <xdr:row>75</xdr:row>
      <xdr:rowOff>134603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151130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6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83900</xdr:rowOff>
    </xdr:from>
    <xdr:to>
      <xdr:col>67</xdr:col>
      <xdr:colOff>101600</xdr:colOff>
      <xdr:row>76</xdr:row>
      <xdr:rowOff>14049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42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30577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19455</xdr:rowOff>
    </xdr:from>
    <xdr:to>
      <xdr:col>85</xdr:col>
      <xdr:colOff>127000</xdr:colOff>
      <xdr:row>96</xdr:row>
      <xdr:rowOff>96526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78655"/>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19455</xdr:rowOff>
    </xdr:from>
    <xdr:to>
      <xdr:col>81</xdr:col>
      <xdr:colOff>50800</xdr:colOff>
      <xdr:row>96</xdr:row>
      <xdr:rowOff>89985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78655"/>
          <a:ext cx="889000" cy="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89985</xdr:rowOff>
    </xdr:from>
    <xdr:to>
      <xdr:col>76</xdr:col>
      <xdr:colOff>114300</xdr:colOff>
      <xdr:row>97</xdr:row>
      <xdr:rowOff>163066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49185"/>
          <a:ext cx="889000" cy="2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142997</xdr:rowOff>
    </xdr:from>
    <xdr:to>
      <xdr:col>71</xdr:col>
      <xdr:colOff>177800</xdr:colOff>
      <xdr:row>97</xdr:row>
      <xdr:rowOff>163066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73647"/>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45726</xdr:rowOff>
    </xdr:from>
    <xdr:to>
      <xdr:col>85</xdr:col>
      <xdr:colOff>177800</xdr:colOff>
      <xdr:row>96</xdr:row>
      <xdr:rowOff>147326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68603</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5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140105</xdr:rowOff>
    </xdr:from>
    <xdr:to>
      <xdr:col>81</xdr:col>
      <xdr:colOff>101600</xdr:colOff>
      <xdr:row>96</xdr:row>
      <xdr:rowOff>70255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86782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20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39185</xdr:rowOff>
    </xdr:from>
    <xdr:to>
      <xdr:col>76</xdr:col>
      <xdr:colOff>165100</xdr:colOff>
      <xdr:row>96</xdr:row>
      <xdr:rowOff>140785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157312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7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112266</xdr:rowOff>
    </xdr:from>
    <xdr:to>
      <xdr:col>72</xdr:col>
      <xdr:colOff>38100</xdr:colOff>
      <xdr:row>98</xdr:row>
      <xdr:rowOff>42416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58943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1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92197</xdr:rowOff>
    </xdr:from>
    <xdr:to>
      <xdr:col>67</xdr:col>
      <xdr:colOff>101600</xdr:colOff>
      <xdr:row>98</xdr:row>
      <xdr:rowOff>22347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38874</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9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37333</xdr:rowOff>
    </xdr:from>
    <xdr:to>
      <xdr:col>116</xdr:col>
      <xdr:colOff>63500</xdr:colOff>
      <xdr:row>57</xdr:row>
      <xdr:rowOff>51277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09983"/>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51058</xdr:rowOff>
    </xdr:from>
    <xdr:to>
      <xdr:col>111</xdr:col>
      <xdr:colOff>177800</xdr:colOff>
      <xdr:row>57</xdr:row>
      <xdr:rowOff>51277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2370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51058</xdr:rowOff>
    </xdr:from>
    <xdr:to>
      <xdr:col>107</xdr:col>
      <xdr:colOff>50800</xdr:colOff>
      <xdr:row>57</xdr:row>
      <xdr:rowOff>57048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2370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57048</xdr:rowOff>
    </xdr:from>
    <xdr:to>
      <xdr:col>102</xdr:col>
      <xdr:colOff>114300</xdr:colOff>
      <xdr:row>57</xdr:row>
      <xdr:rowOff>64198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29698"/>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157983</xdr:rowOff>
    </xdr:from>
    <xdr:to>
      <xdr:col>116</xdr:col>
      <xdr:colOff>114300</xdr:colOff>
      <xdr:row>57</xdr:row>
      <xdr:rowOff>88133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9410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477</xdr:rowOff>
    </xdr:from>
    <xdr:to>
      <xdr:col>112</xdr:col>
      <xdr:colOff>38100</xdr:colOff>
      <xdr:row>57</xdr:row>
      <xdr:rowOff>102077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118604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258</xdr:rowOff>
    </xdr:from>
    <xdr:to>
      <xdr:col>107</xdr:col>
      <xdr:colOff>101600</xdr:colOff>
      <xdr:row>57</xdr:row>
      <xdr:rowOff>101858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118385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6248</xdr:rowOff>
    </xdr:from>
    <xdr:to>
      <xdr:col>102</xdr:col>
      <xdr:colOff>165100</xdr:colOff>
      <xdr:row>57</xdr:row>
      <xdr:rowOff>107848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124375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13398</xdr:rowOff>
    </xdr:from>
    <xdr:to>
      <xdr:col>98</xdr:col>
      <xdr:colOff>38100</xdr:colOff>
      <xdr:row>57</xdr:row>
      <xdr:rowOff>114998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131525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124921</xdr:rowOff>
    </xdr:from>
    <xdr:to>
      <xdr:col>116</xdr:col>
      <xdr:colOff>63500</xdr:colOff>
      <xdr:row>73</xdr:row>
      <xdr:rowOff>8834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297871"/>
          <a:ext cx="838200" cy="2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8834</xdr:rowOff>
    </xdr:from>
    <xdr:to>
      <xdr:col>111</xdr:col>
      <xdr:colOff>177800</xdr:colOff>
      <xdr:row>73</xdr:row>
      <xdr:rowOff>150136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524684"/>
          <a:ext cx="889000" cy="1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160087</xdr:rowOff>
    </xdr:from>
    <xdr:to>
      <xdr:col>107</xdr:col>
      <xdr:colOff>50800</xdr:colOff>
      <xdr:row>73</xdr:row>
      <xdr:rowOff>150136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504487"/>
          <a:ext cx="889000" cy="16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160087</xdr:rowOff>
    </xdr:from>
    <xdr:to>
      <xdr:col>102</xdr:col>
      <xdr:colOff>114300</xdr:colOff>
      <xdr:row>74</xdr:row>
      <xdr:rowOff>80241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04487"/>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74121</xdr:rowOff>
    </xdr:from>
    <xdr:to>
      <xdr:col>116</xdr:col>
      <xdr:colOff>114300</xdr:colOff>
      <xdr:row>72</xdr:row>
      <xdr:rowOff>4271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2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27148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0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129484</xdr:rowOff>
    </xdr:from>
    <xdr:to>
      <xdr:col>112</xdr:col>
      <xdr:colOff>38100</xdr:colOff>
      <xdr:row>73</xdr:row>
      <xdr:rowOff>59634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76161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24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99336</xdr:rowOff>
    </xdr:from>
    <xdr:to>
      <xdr:col>107</xdr:col>
      <xdr:colOff>101600</xdr:colOff>
      <xdr:row>74</xdr:row>
      <xdr:rowOff>29486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46013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9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109287</xdr:rowOff>
    </xdr:from>
    <xdr:to>
      <xdr:col>102</xdr:col>
      <xdr:colOff>165100</xdr:colOff>
      <xdr:row>73</xdr:row>
      <xdr:rowOff>39437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55964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2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29441</xdr:rowOff>
    </xdr:from>
    <xdr:to>
      <xdr:col>98</xdr:col>
      <xdr:colOff>38100</xdr:colOff>
      <xdr:row>74</xdr:row>
      <xdr:rowOff>131041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147568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391,156</a:t>
          </a:r>
          <a:r>
            <a:rPr kumimoji="1" lang="ja-JP" altLang="en-US"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209,015</a:t>
          </a:r>
          <a:r>
            <a:rPr kumimoji="1" lang="ja-JP" altLang="en-US" sz="1100">
              <a:solidFill>
                <a:schemeClr val="dk1"/>
              </a:solidFill>
              <a:effectLst/>
              <a:latin typeface="+mn-lt"/>
              <a:ea typeface="+mn-ea"/>
              <a:cs typeface="+mn-cs"/>
            </a:rPr>
            <a:t>円コストが高い状況となっており、令和５年度においては葬苑建設があり数値が上昇した。</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294,539</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121,851</a:t>
          </a:r>
          <a:r>
            <a:rPr kumimoji="1" lang="ja-JP" altLang="ja-JP" sz="1100">
              <a:solidFill>
                <a:schemeClr val="dk1"/>
              </a:solidFill>
              <a:effectLst/>
              <a:latin typeface="+mn-lt"/>
              <a:ea typeface="+mn-ea"/>
              <a:cs typeface="+mn-cs"/>
            </a:rPr>
            <a:t>円コストが高い状況となっている。これは、近年大型建設事業が集中した影響や、償還期限の短い過疎債、辺地債を利用しているため償還額が多額になっているためである。公債費の増加に伴い、繰出金も類似団体平均に比べ一人当たりのコストが</a:t>
          </a:r>
          <a:r>
            <a:rPr kumimoji="1" lang="en-US" altLang="ja-JP" sz="1100">
              <a:solidFill>
                <a:schemeClr val="dk1"/>
              </a:solidFill>
              <a:effectLst/>
              <a:latin typeface="+mn-lt"/>
              <a:ea typeface="+mn-ea"/>
              <a:cs typeface="+mn-cs"/>
            </a:rPr>
            <a:t>226,357</a:t>
          </a:r>
          <a:r>
            <a:rPr kumimoji="1" lang="ja-JP" altLang="ja-JP" sz="1100">
              <a:solidFill>
                <a:schemeClr val="dk1"/>
              </a:solidFill>
              <a:effectLst/>
              <a:latin typeface="+mn-lt"/>
              <a:ea typeface="+mn-ea"/>
              <a:cs typeface="+mn-cs"/>
            </a:rPr>
            <a:t>円高く、高い水準にある。今後も地方債発行額が償還額を超えないよう発行額の抑制を図ることはもとより、交付税措置のある起債を積極的に活用するなど、財政の安定化を図ることとしている。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a:p>
          <a:r>
            <a:rPr kumimoji="1" lang="ja-JP" altLang="ja-JP" sz="1100">
              <a:solidFill>
                <a:schemeClr val="dk1"/>
              </a:solidFill>
              <a:effectLst/>
              <a:latin typeface="+mn-lt"/>
              <a:ea typeface="+mn-ea"/>
              <a:cs typeface="+mn-cs"/>
            </a:rPr>
            <a:t>　維持補修費については、大雪による除排雪経費の増、施設の老朽化等の影響により、住民一人当たりのコストが類似団体平均より</a:t>
          </a:r>
          <a:r>
            <a:rPr kumimoji="1" lang="en-US" altLang="ja-JP" sz="1100">
              <a:solidFill>
                <a:schemeClr val="dk1"/>
              </a:solidFill>
              <a:effectLst/>
              <a:latin typeface="+mn-lt"/>
              <a:ea typeface="+mn-ea"/>
              <a:cs typeface="+mn-cs"/>
            </a:rPr>
            <a:t>62,893</a:t>
          </a:r>
          <a:r>
            <a:rPr kumimoji="1" lang="ja-JP" altLang="ja-JP" sz="1100">
              <a:solidFill>
                <a:schemeClr val="dk1"/>
              </a:solidFill>
              <a:effectLst/>
              <a:latin typeface="+mn-lt"/>
              <a:ea typeface="+mn-ea"/>
              <a:cs typeface="+mn-cs"/>
            </a:rPr>
            <a:t>円高くなっている。今後も維持補修費は増加していくことが考えられるので、計画的かつ継続的な維持補修等管理を徹底し経費上昇の抑制を図る。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北海道利尻富士町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2,194
2,185
105.62
6,054,879
5,881,985
169,454
2,502,888
5,817,209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162617</xdr:rowOff>
    </xdr:from>
    <xdr:to>
      <xdr:col>24</xdr:col>
      <xdr:colOff>63500</xdr:colOff>
      <xdr:row>37</xdr:row>
      <xdr:rowOff>12560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4817"/>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12560</xdr:rowOff>
    </xdr:from>
    <xdr:to>
      <xdr:col>19</xdr:col>
      <xdr:colOff>177800</xdr:colOff>
      <xdr:row>37</xdr:row>
      <xdr:rowOff>26257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621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26257</xdr:rowOff>
    </xdr:from>
    <xdr:to>
      <xdr:col>15</xdr:col>
      <xdr:colOff>50800</xdr:colOff>
      <xdr:row>37</xdr:row>
      <xdr:rowOff>44393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990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37230</xdr:rowOff>
    </xdr:from>
    <xdr:to>
      <xdr:col>10</xdr:col>
      <xdr:colOff>114300</xdr:colOff>
      <xdr:row>37</xdr:row>
      <xdr:rowOff>44393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808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111817</xdr:rowOff>
    </xdr:from>
    <xdr:to>
      <xdr:col>24</xdr:col>
      <xdr:colOff>114300</xdr:colOff>
      <xdr:row>37</xdr:row>
      <xdr:rowOff>41967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134694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133210</xdr:rowOff>
    </xdr:from>
    <xdr:to>
      <xdr:col>20</xdr:col>
      <xdr:colOff>38100</xdr:colOff>
      <xdr:row>37</xdr:row>
      <xdr:rowOff>63360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79887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146907</xdr:rowOff>
    </xdr:from>
    <xdr:to>
      <xdr:col>15</xdr:col>
      <xdr:colOff>101600</xdr:colOff>
      <xdr:row>37</xdr:row>
      <xdr:rowOff>77057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93584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165043</xdr:rowOff>
    </xdr:from>
    <xdr:to>
      <xdr:col>10</xdr:col>
      <xdr:colOff>165100</xdr:colOff>
      <xdr:row>37</xdr:row>
      <xdr:rowOff>95193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111720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157880</xdr:rowOff>
    </xdr:from>
    <xdr:to>
      <xdr:col>6</xdr:col>
      <xdr:colOff>38100</xdr:colOff>
      <xdr:row>37</xdr:row>
      <xdr:rowOff>88030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104557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86860</xdr:rowOff>
    </xdr:from>
    <xdr:to>
      <xdr:col>24</xdr:col>
      <xdr:colOff>63500</xdr:colOff>
      <xdr:row>55</xdr:row>
      <xdr:rowOff>109782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16610"/>
          <a:ext cx="838200" cy="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86860</xdr:rowOff>
    </xdr:from>
    <xdr:to>
      <xdr:col>19</xdr:col>
      <xdr:colOff>177800</xdr:colOff>
      <xdr:row>55</xdr:row>
      <xdr:rowOff>144139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16610"/>
          <a:ext cx="889000" cy="5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144139</xdr:rowOff>
    </xdr:from>
    <xdr:to>
      <xdr:col>15</xdr:col>
      <xdr:colOff>50800</xdr:colOff>
      <xdr:row>56</xdr:row>
      <xdr:rowOff>40878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573889"/>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40878</xdr:rowOff>
    </xdr:from>
    <xdr:to>
      <xdr:col>10</xdr:col>
      <xdr:colOff>114300</xdr:colOff>
      <xdr:row>56</xdr:row>
      <xdr:rowOff>84399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42078"/>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58982</xdr:rowOff>
    </xdr:from>
    <xdr:to>
      <xdr:col>24</xdr:col>
      <xdr:colOff>114300</xdr:colOff>
      <xdr:row>55</xdr:row>
      <xdr:rowOff>160582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81859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4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36060</xdr:rowOff>
    </xdr:from>
    <xdr:to>
      <xdr:col>20</xdr:col>
      <xdr:colOff>38100</xdr:colOff>
      <xdr:row>55</xdr:row>
      <xdr:rowOff>137660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154187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4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93339</xdr:rowOff>
    </xdr:from>
    <xdr:to>
      <xdr:col>15</xdr:col>
      <xdr:colOff>101600</xdr:colOff>
      <xdr:row>56</xdr:row>
      <xdr:rowOff>23489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40016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161528</xdr:rowOff>
    </xdr:from>
    <xdr:to>
      <xdr:col>10</xdr:col>
      <xdr:colOff>165100</xdr:colOff>
      <xdr:row>56</xdr:row>
      <xdr:rowOff>91678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108205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33599</xdr:rowOff>
    </xdr:from>
    <xdr:to>
      <xdr:col>6</xdr:col>
      <xdr:colOff>38100</xdr:colOff>
      <xdr:row>56</xdr:row>
      <xdr:rowOff>135199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151726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85099</xdr:rowOff>
    </xdr:from>
    <xdr:to>
      <xdr:col>24</xdr:col>
      <xdr:colOff>63500</xdr:colOff>
      <xdr:row>75</xdr:row>
      <xdr:rowOff>124039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43849"/>
          <a:ext cx="838200" cy="3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124039</xdr:rowOff>
    </xdr:from>
    <xdr:to>
      <xdr:col>19</xdr:col>
      <xdr:colOff>177800</xdr:colOff>
      <xdr:row>76</xdr:row>
      <xdr:rowOff>62902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82789"/>
          <a:ext cx="889000" cy="1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56989</xdr:rowOff>
    </xdr:from>
    <xdr:to>
      <xdr:col>15</xdr:col>
      <xdr:colOff>50800</xdr:colOff>
      <xdr:row>76</xdr:row>
      <xdr:rowOff>62902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87189"/>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56989</xdr:rowOff>
    </xdr:from>
    <xdr:to>
      <xdr:col>10</xdr:col>
      <xdr:colOff>114300</xdr:colOff>
      <xdr:row>76</xdr:row>
      <xdr:rowOff>156099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7189"/>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34299</xdr:rowOff>
    </xdr:from>
    <xdr:to>
      <xdr:col>24</xdr:col>
      <xdr:colOff>114300</xdr:colOff>
      <xdr:row>75</xdr:row>
      <xdr:rowOff>135899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57176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73239</xdr:rowOff>
    </xdr:from>
    <xdr:to>
      <xdr:col>20</xdr:col>
      <xdr:colOff>38100</xdr:colOff>
      <xdr:row>76</xdr:row>
      <xdr:rowOff>3389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19916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0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12102</xdr:rowOff>
    </xdr:from>
    <xdr:to>
      <xdr:col>15</xdr:col>
      <xdr:colOff>101600</xdr:colOff>
      <xdr:row>76</xdr:row>
      <xdr:rowOff>113702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130229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6189</xdr:rowOff>
    </xdr:from>
    <xdr:to>
      <xdr:col>10</xdr:col>
      <xdr:colOff>165100</xdr:colOff>
      <xdr:row>76</xdr:row>
      <xdr:rowOff>107789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1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105299</xdr:rowOff>
    </xdr:from>
    <xdr:to>
      <xdr:col>6</xdr:col>
      <xdr:colOff>38100</xdr:colOff>
      <xdr:row>77</xdr:row>
      <xdr:rowOff>35449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26576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41700</xdr:rowOff>
    </xdr:from>
    <xdr:to>
      <xdr:col>24</xdr:col>
      <xdr:colOff>63500</xdr:colOff>
      <xdr:row>97</xdr:row>
      <xdr:rowOff>103408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29450"/>
          <a:ext cx="838200" cy="4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52933</xdr:rowOff>
    </xdr:from>
    <xdr:to>
      <xdr:col>19</xdr:col>
      <xdr:colOff>177800</xdr:colOff>
      <xdr:row>97</xdr:row>
      <xdr:rowOff>103408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83583"/>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52933</xdr:rowOff>
    </xdr:from>
    <xdr:to>
      <xdr:col>15</xdr:col>
      <xdr:colOff>50800</xdr:colOff>
      <xdr:row>97</xdr:row>
      <xdr:rowOff>61607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83583"/>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61607</xdr:rowOff>
    </xdr:from>
    <xdr:to>
      <xdr:col>10</xdr:col>
      <xdr:colOff>114300</xdr:colOff>
      <xdr:row>97</xdr:row>
      <xdr:rowOff>103983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92257"/>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162350</xdr:rowOff>
    </xdr:from>
    <xdr:to>
      <xdr:col>24</xdr:col>
      <xdr:colOff>114300</xdr:colOff>
      <xdr:row>95</xdr:row>
      <xdr:rowOff>92500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13777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52608</xdr:rowOff>
    </xdr:from>
    <xdr:to>
      <xdr:col>20</xdr:col>
      <xdr:colOff>38100</xdr:colOff>
      <xdr:row>97</xdr:row>
      <xdr:rowOff>154208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170735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2133</xdr:rowOff>
    </xdr:from>
    <xdr:to>
      <xdr:col>15</xdr:col>
      <xdr:colOff>101600</xdr:colOff>
      <xdr:row>97</xdr:row>
      <xdr:rowOff>103733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120260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10807</xdr:rowOff>
    </xdr:from>
    <xdr:to>
      <xdr:col>10</xdr:col>
      <xdr:colOff>165100</xdr:colOff>
      <xdr:row>97</xdr:row>
      <xdr:rowOff>112407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128934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53183</xdr:rowOff>
    </xdr:from>
    <xdr:to>
      <xdr:col>6</xdr:col>
      <xdr:colOff>38100</xdr:colOff>
      <xdr:row>97</xdr:row>
      <xdr:rowOff>154783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171310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5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97246</xdr:rowOff>
    </xdr:from>
    <xdr:to>
      <xdr:col>55</xdr:col>
      <xdr:colOff>0</xdr:colOff>
      <xdr:row>39</xdr:row>
      <xdr:rowOff>97246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3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97028</xdr:rowOff>
    </xdr:from>
    <xdr:to>
      <xdr:col>50</xdr:col>
      <xdr:colOff>114300</xdr:colOff>
      <xdr:row>39</xdr:row>
      <xdr:rowOff>97246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357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96701</xdr:rowOff>
    </xdr:from>
    <xdr:to>
      <xdr:col>45</xdr:col>
      <xdr:colOff>177800</xdr:colOff>
      <xdr:row>39</xdr:row>
      <xdr:rowOff>97028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325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95504</xdr:rowOff>
    </xdr:from>
    <xdr:to>
      <xdr:col>41</xdr:col>
      <xdr:colOff>50800</xdr:colOff>
      <xdr:row>39</xdr:row>
      <xdr:rowOff>96701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2054"/>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46446</xdr:rowOff>
    </xdr:from>
    <xdr:to>
      <xdr:col>55</xdr:col>
      <xdr:colOff>50800</xdr:colOff>
      <xdr:row>39</xdr:row>
      <xdr:rowOff>148046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132823</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7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46446</xdr:rowOff>
    </xdr:from>
    <xdr:to>
      <xdr:col>50</xdr:col>
      <xdr:colOff>165100</xdr:colOff>
      <xdr:row>39</xdr:row>
      <xdr:rowOff>148046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139173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46228</xdr:rowOff>
    </xdr:from>
    <xdr:to>
      <xdr:col>46</xdr:col>
      <xdr:colOff>38100</xdr:colOff>
      <xdr:row>39</xdr:row>
      <xdr:rowOff>147828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138955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45901</xdr:rowOff>
    </xdr:from>
    <xdr:to>
      <xdr:col>41</xdr:col>
      <xdr:colOff>101600</xdr:colOff>
      <xdr:row>39</xdr:row>
      <xdr:rowOff>147501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138628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44704</xdr:rowOff>
    </xdr:from>
    <xdr:to>
      <xdr:col>36</xdr:col>
      <xdr:colOff>165100</xdr:colOff>
      <xdr:row>39</xdr:row>
      <xdr:rowOff>146304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137431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142160</xdr:rowOff>
    </xdr:from>
    <xdr:to>
      <xdr:col>55</xdr:col>
      <xdr:colOff>0</xdr:colOff>
      <xdr:row>57</xdr:row>
      <xdr:rowOff>146914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4810"/>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142160</xdr:rowOff>
    </xdr:from>
    <xdr:to>
      <xdr:col>50</xdr:col>
      <xdr:colOff>114300</xdr:colOff>
      <xdr:row>57</xdr:row>
      <xdr:rowOff>155727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481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155727</xdr:rowOff>
    </xdr:from>
    <xdr:to>
      <xdr:col>45</xdr:col>
      <xdr:colOff>177800</xdr:colOff>
      <xdr:row>57</xdr:row>
      <xdr:rowOff>160352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8377"/>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144560</xdr:rowOff>
    </xdr:from>
    <xdr:to>
      <xdr:col>41</xdr:col>
      <xdr:colOff>50800</xdr:colOff>
      <xdr:row>57</xdr:row>
      <xdr:rowOff>160352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17210"/>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96114</xdr:rowOff>
    </xdr:from>
    <xdr:to>
      <xdr:col>55</xdr:col>
      <xdr:colOff>50800</xdr:colOff>
      <xdr:row>58</xdr:row>
      <xdr:rowOff>26264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91360</xdr:rowOff>
    </xdr:from>
    <xdr:to>
      <xdr:col>50</xdr:col>
      <xdr:colOff>165100</xdr:colOff>
      <xdr:row>58</xdr:row>
      <xdr:rowOff>21510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104927</xdr:rowOff>
    </xdr:from>
    <xdr:to>
      <xdr:col>46</xdr:col>
      <xdr:colOff>38100</xdr:colOff>
      <xdr:row>58</xdr:row>
      <xdr:rowOff>35077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26204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109552</xdr:rowOff>
    </xdr:from>
    <xdr:to>
      <xdr:col>41</xdr:col>
      <xdr:colOff>101600</xdr:colOff>
      <xdr:row>58</xdr:row>
      <xdr:rowOff>39702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30829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93760</xdr:rowOff>
    </xdr:from>
    <xdr:to>
      <xdr:col>36</xdr:col>
      <xdr:colOff>165100</xdr:colOff>
      <xdr:row>58</xdr:row>
      <xdr:rowOff>23910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34065</xdr:rowOff>
    </xdr:from>
    <xdr:to>
      <xdr:col>55</xdr:col>
      <xdr:colOff>0</xdr:colOff>
      <xdr:row>76</xdr:row>
      <xdr:rowOff>67207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64265"/>
          <a:ext cx="8382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67207</xdr:rowOff>
    </xdr:from>
    <xdr:to>
      <xdr:col>50</xdr:col>
      <xdr:colOff>114300</xdr:colOff>
      <xdr:row>76</xdr:row>
      <xdr:rowOff>113236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97407"/>
          <a:ext cx="8890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86695</xdr:rowOff>
    </xdr:from>
    <xdr:to>
      <xdr:col>45</xdr:col>
      <xdr:colOff>177800</xdr:colOff>
      <xdr:row>76</xdr:row>
      <xdr:rowOff>113236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6895"/>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86695</xdr:rowOff>
    </xdr:from>
    <xdr:to>
      <xdr:col>41</xdr:col>
      <xdr:colOff>50800</xdr:colOff>
      <xdr:row>77</xdr:row>
      <xdr:rowOff>105970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16895"/>
          <a:ext cx="889000" cy="19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154715</xdr:rowOff>
    </xdr:from>
    <xdr:to>
      <xdr:col>55</xdr:col>
      <xdr:colOff>50800</xdr:colOff>
      <xdr:row>76</xdr:row>
      <xdr:rowOff>84865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6141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6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16407</xdr:rowOff>
    </xdr:from>
    <xdr:to>
      <xdr:col>50</xdr:col>
      <xdr:colOff>165100</xdr:colOff>
      <xdr:row>76</xdr:row>
      <xdr:rowOff>118007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134534</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2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62436</xdr:rowOff>
    </xdr:from>
    <xdr:to>
      <xdr:col>46</xdr:col>
      <xdr:colOff>38100</xdr:colOff>
      <xdr:row>76</xdr:row>
      <xdr:rowOff>164036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9113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6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35895</xdr:rowOff>
    </xdr:from>
    <xdr:to>
      <xdr:col>41</xdr:col>
      <xdr:colOff>101600</xdr:colOff>
      <xdr:row>76</xdr:row>
      <xdr:rowOff>137495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154022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55170</xdr:rowOff>
    </xdr:from>
    <xdr:to>
      <xdr:col>36</xdr:col>
      <xdr:colOff>165100</xdr:colOff>
      <xdr:row>77</xdr:row>
      <xdr:rowOff>156770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16883</xdr:rowOff>
    </xdr:from>
    <xdr:to>
      <xdr:col>55</xdr:col>
      <xdr:colOff>0</xdr:colOff>
      <xdr:row>95</xdr:row>
      <xdr:rowOff>69864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04633"/>
          <a:ext cx="8382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69864</xdr:rowOff>
    </xdr:from>
    <xdr:to>
      <xdr:col>50</xdr:col>
      <xdr:colOff>114300</xdr:colOff>
      <xdr:row>95</xdr:row>
      <xdr:rowOff>131735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57614"/>
          <a:ext cx="889000" cy="6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131735</xdr:rowOff>
    </xdr:from>
    <xdr:to>
      <xdr:col>45</xdr:col>
      <xdr:colOff>177800</xdr:colOff>
      <xdr:row>96</xdr:row>
      <xdr:rowOff>26694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19485"/>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26694</xdr:rowOff>
    </xdr:from>
    <xdr:to>
      <xdr:col>41</xdr:col>
      <xdr:colOff>50800</xdr:colOff>
      <xdr:row>96</xdr:row>
      <xdr:rowOff>80237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85894"/>
          <a:ext cx="889000" cy="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137533</xdr:rowOff>
    </xdr:from>
    <xdr:to>
      <xdr:col>55</xdr:col>
      <xdr:colOff>50800</xdr:colOff>
      <xdr:row>95</xdr:row>
      <xdr:rowOff>67683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160410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0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19064</xdr:rowOff>
    </xdr:from>
    <xdr:to>
      <xdr:col>50</xdr:col>
      <xdr:colOff>165100</xdr:colOff>
      <xdr:row>95</xdr:row>
      <xdr:rowOff>120664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137191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80935</xdr:rowOff>
    </xdr:from>
    <xdr:to>
      <xdr:col>46</xdr:col>
      <xdr:colOff>38100</xdr:colOff>
      <xdr:row>96</xdr:row>
      <xdr:rowOff>11085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27612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4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147344</xdr:rowOff>
    </xdr:from>
    <xdr:to>
      <xdr:col>41</xdr:col>
      <xdr:colOff>101600</xdr:colOff>
      <xdr:row>96</xdr:row>
      <xdr:rowOff>77494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94021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1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29437</xdr:rowOff>
    </xdr:from>
    <xdr:to>
      <xdr:col>36</xdr:col>
      <xdr:colOff>165100</xdr:colOff>
      <xdr:row>96</xdr:row>
      <xdr:rowOff>131037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147564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6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58588</xdr:rowOff>
    </xdr:from>
    <xdr:to>
      <xdr:col>85</xdr:col>
      <xdr:colOff>127000</xdr:colOff>
      <xdr:row>36</xdr:row>
      <xdr:rowOff>146695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30788"/>
          <a:ext cx="838200" cy="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50605</xdr:rowOff>
    </xdr:from>
    <xdr:to>
      <xdr:col>81</xdr:col>
      <xdr:colOff>50800</xdr:colOff>
      <xdr:row>36</xdr:row>
      <xdr:rowOff>58588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22805"/>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50605</xdr:rowOff>
    </xdr:from>
    <xdr:to>
      <xdr:col>76</xdr:col>
      <xdr:colOff>114300</xdr:colOff>
      <xdr:row>36</xdr:row>
      <xdr:rowOff>143321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22805"/>
          <a:ext cx="889000" cy="9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132069</xdr:rowOff>
    </xdr:from>
    <xdr:to>
      <xdr:col>71</xdr:col>
      <xdr:colOff>177800</xdr:colOff>
      <xdr:row>36</xdr:row>
      <xdr:rowOff>143321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04269"/>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95895</xdr:rowOff>
    </xdr:from>
    <xdr:to>
      <xdr:col>85</xdr:col>
      <xdr:colOff>177800</xdr:colOff>
      <xdr:row>37</xdr:row>
      <xdr:rowOff>26045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118772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1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7788</xdr:rowOff>
    </xdr:from>
    <xdr:to>
      <xdr:col>81</xdr:col>
      <xdr:colOff>101600</xdr:colOff>
      <xdr:row>36</xdr:row>
      <xdr:rowOff>109388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171255</xdr:rowOff>
    </xdr:from>
    <xdr:to>
      <xdr:col>76</xdr:col>
      <xdr:colOff>165100</xdr:colOff>
      <xdr:row>36</xdr:row>
      <xdr:rowOff>101405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92521</xdr:rowOff>
    </xdr:from>
    <xdr:to>
      <xdr:col>72</xdr:col>
      <xdr:colOff>38100</xdr:colOff>
      <xdr:row>37</xdr:row>
      <xdr:rowOff>22671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39198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81269</xdr:rowOff>
    </xdr:from>
    <xdr:to>
      <xdr:col>67</xdr:col>
      <xdr:colOff>101600</xdr:colOff>
      <xdr:row>37</xdr:row>
      <xdr:rowOff>11419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27946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112375</xdr:rowOff>
    </xdr:from>
    <xdr:to>
      <xdr:col>85</xdr:col>
      <xdr:colOff>127000</xdr:colOff>
      <xdr:row>57</xdr:row>
      <xdr:rowOff>125767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85025"/>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125767</xdr:rowOff>
    </xdr:from>
    <xdr:to>
      <xdr:col>81</xdr:col>
      <xdr:colOff>50800</xdr:colOff>
      <xdr:row>57</xdr:row>
      <xdr:rowOff>126586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8417"/>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126586</xdr:rowOff>
    </xdr:from>
    <xdr:to>
      <xdr:col>76</xdr:col>
      <xdr:colOff>114300</xdr:colOff>
      <xdr:row>57</xdr:row>
      <xdr:rowOff>164972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99236"/>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164972</xdr:rowOff>
    </xdr:from>
    <xdr:to>
      <xdr:col>71</xdr:col>
      <xdr:colOff>177800</xdr:colOff>
      <xdr:row>58</xdr:row>
      <xdr:rowOff>41564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762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61575</xdr:rowOff>
    </xdr:from>
    <xdr:to>
      <xdr:col>85</xdr:col>
      <xdr:colOff>177800</xdr:colOff>
      <xdr:row>57</xdr:row>
      <xdr:rowOff>163175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40002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74967</xdr:rowOff>
    </xdr:from>
    <xdr:to>
      <xdr:col>81</xdr:col>
      <xdr:colOff>101600</xdr:colOff>
      <xdr:row>58</xdr:row>
      <xdr:rowOff>5117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21644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75786</xdr:rowOff>
    </xdr:from>
    <xdr:to>
      <xdr:col>76</xdr:col>
      <xdr:colOff>165100</xdr:colOff>
      <xdr:row>58</xdr:row>
      <xdr:rowOff>5936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168513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114172</xdr:rowOff>
    </xdr:from>
    <xdr:to>
      <xdr:col>72</xdr:col>
      <xdr:colOff>38100</xdr:colOff>
      <xdr:row>58</xdr:row>
      <xdr:rowOff>44322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35449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162214</xdr:rowOff>
    </xdr:from>
    <xdr:to>
      <xdr:col>67</xdr:col>
      <xdr:colOff>101600</xdr:colOff>
      <xdr:row>58</xdr:row>
      <xdr:rowOff>92364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83491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124369</xdr:rowOff>
    </xdr:from>
    <xdr:to>
      <xdr:col>85</xdr:col>
      <xdr:colOff>127000</xdr:colOff>
      <xdr:row>95</xdr:row>
      <xdr:rowOff>169152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12119"/>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89342</xdr:rowOff>
    </xdr:from>
    <xdr:to>
      <xdr:col>81</xdr:col>
      <xdr:colOff>50800</xdr:colOff>
      <xdr:row>95</xdr:row>
      <xdr:rowOff>124369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77092"/>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83804</xdr:rowOff>
    </xdr:from>
    <xdr:to>
      <xdr:col>76</xdr:col>
      <xdr:colOff>114300</xdr:colOff>
      <xdr:row>95</xdr:row>
      <xdr:rowOff>89342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37155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83804</xdr:rowOff>
    </xdr:from>
    <xdr:to>
      <xdr:col>71</xdr:col>
      <xdr:colOff>177800</xdr:colOff>
      <xdr:row>95</xdr:row>
      <xdr:rowOff>134699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71554"/>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118352</xdr:rowOff>
    </xdr:from>
    <xdr:to>
      <xdr:col>85</xdr:col>
      <xdr:colOff>177800</xdr:colOff>
      <xdr:row>96</xdr:row>
      <xdr:rowOff>48502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141229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5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73569</xdr:rowOff>
    </xdr:from>
    <xdr:to>
      <xdr:col>81</xdr:col>
      <xdr:colOff>101600</xdr:colOff>
      <xdr:row>96</xdr:row>
      <xdr:rowOff>3719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20246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13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38542</xdr:rowOff>
    </xdr:from>
    <xdr:to>
      <xdr:col>76</xdr:col>
      <xdr:colOff>165100</xdr:colOff>
      <xdr:row>95</xdr:row>
      <xdr:rowOff>140142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156669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1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33004</xdr:rowOff>
    </xdr:from>
    <xdr:to>
      <xdr:col>72</xdr:col>
      <xdr:colOff>38100</xdr:colOff>
      <xdr:row>95</xdr:row>
      <xdr:rowOff>134604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151131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0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83899</xdr:rowOff>
    </xdr:from>
    <xdr:to>
      <xdr:col>67</xdr:col>
      <xdr:colOff>101600</xdr:colOff>
      <xdr:row>96</xdr:row>
      <xdr:rowOff>14049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30576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1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衛生費は火葬場建設により住民一人当たり</a:t>
          </a:r>
          <a:r>
            <a:rPr kumimoji="1" lang="en-US" altLang="ja-JP" sz="1100">
              <a:solidFill>
                <a:schemeClr val="dk1"/>
              </a:solidFill>
              <a:effectLst/>
              <a:latin typeface="+mn-lt"/>
              <a:ea typeface="+mn-ea"/>
              <a:cs typeface="+mn-cs"/>
            </a:rPr>
            <a:t>361,444</a:t>
          </a:r>
          <a:r>
            <a:rPr kumimoji="1" lang="ja-JP" altLang="en-US"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213,320</a:t>
          </a:r>
          <a:r>
            <a:rPr kumimoji="1" lang="ja-JP" altLang="en-US" sz="1100">
              <a:solidFill>
                <a:schemeClr val="dk1"/>
              </a:solidFill>
              <a:effectLst/>
              <a:latin typeface="+mn-lt"/>
              <a:ea typeface="+mn-ea"/>
              <a:cs typeface="+mn-cs"/>
            </a:rPr>
            <a:t>円高くなっている。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294,539</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121,851</a:t>
          </a:r>
          <a:r>
            <a:rPr kumimoji="1" lang="ja-JP" altLang="ja-JP" sz="1100">
              <a:solidFill>
                <a:schemeClr val="dk1"/>
              </a:solidFill>
              <a:effectLst/>
              <a:latin typeface="+mn-lt"/>
              <a:ea typeface="+mn-ea"/>
              <a:cs typeface="+mn-cs"/>
            </a:rPr>
            <a:t>円コストが高い状況となっている。これは、近年大型建設事業が集中した影響や、償還期限の短い過疎債、辺地債を利用しているため償還額が多額になっているためである。今後も地方債発行額が償還額を超えないよう発行額の抑制を図ることはもとより、交付税措置のある起債を積極的に活用するなど、財政の安定化を図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行財政改革を積極的に実施した結果、平成１８年度まで取崩しをしていたが、平成１９年度以降は積み立てを行っていることから、基金残高は急激に回復しており、今後も適正な財政運営を行い残高の維持を図っていく。</a:t>
          </a:r>
          <a:endParaRPr lang="ja-JP" altLang="ja-JP" sz="1400">
            <a:effectLst/>
          </a:endParaRPr>
        </a:p>
        <a:p>
          <a:r>
            <a:rPr kumimoji="1" lang="ja-JP" altLang="ja-JP" sz="1100">
              <a:solidFill>
                <a:schemeClr val="dk1"/>
              </a:solidFill>
              <a:effectLst/>
              <a:latin typeface="+mn-lt"/>
              <a:ea typeface="+mn-ea"/>
              <a:cs typeface="+mn-cs"/>
            </a:rPr>
            <a:t>　収支については、適正な歳入歳出予算を編成することにより、実質収支、単年度収支の適正化を図っていく。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全会計において黒字であるが、各特別会計においては比率が小さい状況である。</a:t>
          </a:r>
          <a:endParaRPr lang="ja-JP" altLang="ja-JP" sz="1400">
            <a:effectLst/>
          </a:endParaRPr>
        </a:p>
        <a:p>
          <a:r>
            <a:rPr kumimoji="1" lang="ja-JP" altLang="ja-JP" sz="1100">
              <a:solidFill>
                <a:schemeClr val="dk1"/>
              </a:solidFill>
              <a:effectLst/>
              <a:latin typeface="+mn-lt"/>
              <a:ea typeface="+mn-ea"/>
              <a:cs typeface="+mn-cs"/>
            </a:rPr>
            <a:t>　これは多くの会計が一般会計からの繰入に依存している割合が高いためであり、今後は独立採算の原則に則り、各特別会計の健全化を一層図っていく必要がある。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比率が高いが、これは過疎債や辺地債を多く活用しているため、償還期間が短くなっているため元利償還金が高い水準で推移しているもので、過疎債、辺地債の活用により算入公債費の額も高くなっている。</a:t>
          </a:r>
          <a:endParaRPr lang="ja-JP" altLang="ja-JP" sz="1400">
            <a:effectLst/>
          </a:endParaRPr>
        </a:p>
        <a:p>
          <a:r>
            <a:rPr kumimoji="1" lang="ja-JP" altLang="ja-JP" sz="1100">
              <a:solidFill>
                <a:schemeClr val="dk1"/>
              </a:solidFill>
              <a:effectLst/>
              <a:latin typeface="+mn-lt"/>
              <a:ea typeface="+mn-ea"/>
              <a:cs typeface="+mn-cs"/>
            </a:rPr>
            <a:t>　今後もこの傾向は続くと考えているが、計画的な事業の実施はもとより、事業の重点化を推進し、起債発行額及び元利償還金の抑制を図っていく。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満期一括償還地方債を活用していない。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北海道利尻富士町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額の抑制等により、年々地方債残高は減少しており、増加傾向にあった公営企業債等繰入見込額も減少傾向にある。債務負担行為に基づく支出予定額は毎年償還を終え減少傾向にあるため、今後も計画的な事業の推進等により、地方債残高の抑制を積極的に図っていく。</a:t>
          </a:r>
          <a:endParaRPr lang="ja-JP" altLang="ja-JP" sz="1400">
            <a:effectLst/>
          </a:endParaRPr>
        </a:p>
        <a:p>
          <a:r>
            <a:rPr kumimoji="1" lang="ja-JP" altLang="ja-JP" sz="1100">
              <a:solidFill>
                <a:schemeClr val="dk1"/>
              </a:solidFill>
              <a:effectLst/>
              <a:latin typeface="+mn-lt"/>
              <a:ea typeface="+mn-ea"/>
              <a:cs typeface="+mn-cs"/>
            </a:rPr>
            <a:t>　一方、近年は基金の積立を定期的に実施できたため、充当可能基金が増加しており、基準財政需要額算入見込額が増加し、将来負担比率が減少に転じ、算定されていないが、今後も財政運営の適正化を図り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北海道利尻富士町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ふるさと納税寄付金増によるふるさと利尻富士応援基金の増、財政調整基金への積立により、前年から</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百万の増となった。</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老朽化施設の更新や、近年増えている災害等に備えるため、計画的に積み立てていく。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公共施設整備基金：老朽化が進む公共施設の修繕、建替え等に備える</a:t>
          </a:r>
          <a:endParaRPr lang="ja-JP" altLang="ja-JP" sz="1400">
            <a:effectLst/>
          </a:endParaRPr>
        </a:p>
        <a:p>
          <a:r>
            <a:rPr kumimoji="1" lang="ja-JP" altLang="ja-JP" sz="1100">
              <a:solidFill>
                <a:schemeClr val="dk1"/>
              </a:solidFill>
              <a:effectLst/>
              <a:latin typeface="+mn-lt"/>
              <a:ea typeface="+mn-ea"/>
              <a:cs typeface="+mn-cs"/>
            </a:rPr>
            <a:t>ふるさと利尻富士応援基金：ふるさと納税の寄付金を積立し、寄付の際に希望された用途で充当し町の発展・推進を図る　　</a:t>
          </a:r>
          <a:endParaRPr lang="ja-JP" altLang="ja-JP" sz="1400">
            <a:effectLst/>
          </a:endParaRPr>
        </a:p>
        <a:p>
          <a:r>
            <a:rPr kumimoji="1" lang="ja-JP" altLang="ja-JP" sz="1100">
              <a:solidFill>
                <a:schemeClr val="dk1"/>
              </a:solidFill>
              <a:effectLst/>
              <a:latin typeface="+mn-lt"/>
              <a:ea typeface="+mn-ea"/>
              <a:cs typeface="+mn-cs"/>
            </a:rPr>
            <a:t>子ども・子育て応援基金：子どもを安心して産み育てる環境を整備する経費の財源とする</a:t>
          </a:r>
          <a:endParaRPr lang="ja-JP" altLang="ja-JP" sz="1400">
            <a:effectLst/>
          </a:endParaRPr>
        </a:p>
        <a:p>
          <a:r>
            <a:rPr kumimoji="1" lang="ja-JP" altLang="ja-JP" sz="1100">
              <a:solidFill>
                <a:schemeClr val="dk1"/>
              </a:solidFill>
              <a:effectLst/>
              <a:latin typeface="+mn-lt"/>
              <a:ea typeface="+mn-ea"/>
              <a:cs typeface="+mn-cs"/>
            </a:rPr>
            <a:t>役場庁舎維持補修基金：役場庁舎の適切な維持補修経費の財源として</a:t>
          </a:r>
          <a:endParaRPr lang="ja-JP" altLang="ja-JP" sz="1400">
            <a:effectLst/>
          </a:endParaRPr>
        </a:p>
        <a:p>
          <a:r>
            <a:rPr kumimoji="1" lang="ja-JP" altLang="ja-JP" sz="1100">
              <a:solidFill>
                <a:schemeClr val="dk1"/>
              </a:solidFill>
              <a:effectLst/>
              <a:latin typeface="+mn-lt"/>
              <a:ea typeface="+mn-ea"/>
              <a:cs typeface="+mn-cs"/>
            </a:rPr>
            <a:t>社会福祉事業基金：特別養護老人ホーム、デイサービスセンター、老人保健施設等の備品整備等財源として</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ふるさと利尻富士応援基金：ふるさと納税による基金への積み立て。</a:t>
          </a:r>
          <a:endParaRPr lang="ja-JP" altLang="ja-JP" sz="1400">
            <a:effectLst/>
          </a:endParaRPr>
        </a:p>
        <a:p>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寄付金により</a:t>
          </a:r>
          <a:r>
            <a:rPr kumimoji="1" lang="ja-JP" altLang="ja-JP" sz="1100">
              <a:solidFill>
                <a:schemeClr val="dk1"/>
              </a:solidFill>
              <a:effectLst/>
              <a:latin typeface="+mn-lt"/>
              <a:ea typeface="+mn-ea"/>
              <a:cs typeface="+mn-cs"/>
            </a:rPr>
            <a:t>に特別養護老人ホーム、デイサービスセンター、老人保健施設等の備品整備等として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公共施設整備基金：今後の施設大規模修繕、建替え（公民館、体育館等）に備え、計画的に積み立てていく。</a:t>
          </a:r>
          <a:endParaRPr lang="ja-JP" altLang="ja-JP" sz="1400">
            <a:effectLst/>
          </a:endParaRPr>
        </a:p>
        <a:p>
          <a:r>
            <a:rPr kumimoji="1" lang="ja-JP" altLang="ja-JP" sz="1100">
              <a:solidFill>
                <a:schemeClr val="dk1"/>
              </a:solidFill>
              <a:effectLst/>
              <a:latin typeface="+mn-lt"/>
              <a:ea typeface="+mn-ea"/>
              <a:cs typeface="+mn-cs"/>
            </a:rPr>
            <a:t>役場庁舎維持補修基金：今後の庁舎改修等に備え、計画的に積み立てていく。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利子、寄付金等</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百万円の積立て。</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近年増えている災害等に備えるため、計画的に積み立てていく。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今後の元利償還に備えて</a:t>
          </a:r>
          <a:r>
            <a:rPr kumimoji="1" lang="ja-JP" altLang="ja-JP" sz="1100">
              <a:solidFill>
                <a:schemeClr val="dk1"/>
              </a:solidFill>
              <a:effectLst/>
              <a:latin typeface="+mn-lt"/>
              <a:ea typeface="+mn-ea"/>
              <a:cs typeface="+mn-cs"/>
            </a:rPr>
            <a:t>利子、寄付金等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百万円の積立て。</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施設の更新等により、地方債償還額の増加が見込まれるため、計画的に積み立てを行っていく。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6054879</v>
      </c>
      <c r="BO4" s="436"/>
      <c r="BP4" s="436"/>
      <c r="BQ4" s="436"/>
      <c r="BR4" s="436"/>
      <c r="BS4" s="436"/>
      <c r="BT4" s="436"/>
      <c r="BU4" s="437"/>
      <c r="BV4" s="435">
        <v>5687043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6.8</v>
      </c>
      <c r="CU4" s="576"/>
      <c r="CV4" s="576"/>
      <c r="CW4" s="576"/>
      <c r="CX4" s="576"/>
      <c r="CY4" s="576"/>
      <c r="CZ4" s="576"/>
      <c r="DA4" s="577"/>
      <c r="DB4" s="575">
        <v>2.5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5881985</v>
      </c>
      <c r="BO5" s="407"/>
      <c r="BP5" s="407"/>
      <c r="BQ5" s="407"/>
      <c r="BR5" s="407"/>
      <c r="BS5" s="407"/>
      <c r="BT5" s="407"/>
      <c r="BU5" s="408"/>
      <c r="BV5" s="406">
        <v>5624948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77.599999999999994</v>
      </c>
      <c r="CU5" s="404"/>
      <c r="CV5" s="404"/>
      <c r="CW5" s="404"/>
      <c r="CX5" s="404"/>
      <c r="CY5" s="404"/>
      <c r="CZ5" s="404"/>
      <c r="DA5" s="405"/>
      <c r="DB5" s="403">
        <v>77.5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172894</v>
      </c>
      <c r="BO6" s="407"/>
      <c r="BP6" s="407"/>
      <c r="BQ6" s="407"/>
      <c r="BR6" s="407"/>
      <c r="BS6" s="407"/>
      <c r="BT6" s="407"/>
      <c r="BU6" s="408"/>
      <c r="BV6" s="406">
        <v>62095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77.900000000000006</v>
      </c>
      <c r="CU6" s="550"/>
      <c r="CV6" s="550"/>
      <c r="CW6" s="550"/>
      <c r="CX6" s="550"/>
      <c r="CY6" s="550"/>
      <c r="CZ6" s="550"/>
      <c r="DA6" s="551"/>
      <c r="DB6" s="549">
        <v>78.099999999999994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3440</v>
      </c>
      <c r="BO7" s="407"/>
      <c r="BP7" s="407"/>
      <c r="BQ7" s="407"/>
      <c r="BR7" s="407"/>
      <c r="BS7" s="407"/>
      <c r="BT7" s="407"/>
      <c r="BU7" s="408"/>
      <c r="BV7" s="406">
        <v>400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2502888</v>
      </c>
      <c r="CU7" s="407"/>
      <c r="CV7" s="407"/>
      <c r="CW7" s="407"/>
      <c r="CX7" s="407"/>
      <c r="CY7" s="407"/>
      <c r="CZ7" s="407"/>
      <c r="DA7" s="408"/>
      <c r="DB7" s="406">
        <v>2515507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169454</v>
      </c>
      <c r="BO8" s="407"/>
      <c r="BP8" s="407"/>
      <c r="BQ8" s="407"/>
      <c r="BR8" s="407"/>
      <c r="BS8" s="407"/>
      <c r="BT8" s="407"/>
      <c r="BU8" s="408"/>
      <c r="BV8" s="406">
        <v>61695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0.12</v>
      </c>
      <c r="CU8" s="510"/>
      <c r="CV8" s="510"/>
      <c r="CW8" s="510"/>
      <c r="CX8" s="510"/>
      <c r="CY8" s="510"/>
      <c r="CZ8" s="510"/>
      <c r="DA8" s="511"/>
      <c r="DB8" s="509">
        <v>0.12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2458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107759</v>
      </c>
      <c r="BO9" s="407"/>
      <c r="BP9" s="407"/>
      <c r="BQ9" s="407"/>
      <c r="BR9" s="407"/>
      <c r="BS9" s="407"/>
      <c r="BT9" s="407"/>
      <c r="BU9" s="408"/>
      <c r="BV9" s="406">
        <v>-4299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18.600000000000001</v>
      </c>
      <c r="CU9" s="404"/>
      <c r="CV9" s="404"/>
      <c r="CW9" s="404"/>
      <c r="CX9" s="404"/>
      <c r="CY9" s="404"/>
      <c r="CZ9" s="404"/>
      <c r="DA9" s="405"/>
      <c r="DB9" s="403">
        <v>20.5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2787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74335</v>
      </c>
      <c r="BO10" s="407"/>
      <c r="BP10" s="407"/>
      <c r="BQ10" s="407"/>
      <c r="BR10" s="407"/>
      <c r="BS10" s="407"/>
      <c r="BT10" s="407"/>
      <c r="BU10" s="408"/>
      <c r="BV10" s="406">
        <v>104853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2194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2185</v>
      </c>
      <c r="S13" s="494"/>
      <c r="T13" s="494"/>
      <c r="U13" s="494"/>
      <c r="V13" s="495"/>
      <c r="W13" s="496" t="s">
        <v>131</v>
      </c>
      <c r="X13" s="392"/>
      <c r="Y13" s="392"/>
      <c r="Z13" s="392"/>
      <c r="AA13" s="392"/>
      <c r="AB13" s="393"/>
      <c r="AC13" s="359">
        <v>381</v>
      </c>
      <c r="AD13" s="360"/>
      <c r="AE13" s="360"/>
      <c r="AF13" s="360"/>
      <c r="AG13" s="361"/>
      <c r="AH13" s="359">
        <v>460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182094</v>
      </c>
      <c r="BO13" s="407"/>
      <c r="BP13" s="407"/>
      <c r="BQ13" s="407"/>
      <c r="BR13" s="407"/>
      <c r="BS13" s="407"/>
      <c r="BT13" s="407"/>
      <c r="BU13" s="408"/>
      <c r="BV13" s="406">
        <v>100554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13.7</v>
      </c>
      <c r="CU13" s="404"/>
      <c r="CV13" s="404"/>
      <c r="CW13" s="404"/>
      <c r="CX13" s="404"/>
      <c r="CY13" s="404"/>
      <c r="CZ13" s="404"/>
      <c r="DA13" s="405"/>
      <c r="DB13" s="403">
        <v>14.6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2259</v>
      </c>
      <c r="S14" s="494"/>
      <c r="T14" s="494"/>
      <c r="U14" s="494"/>
      <c r="V14" s="495"/>
      <c r="W14" s="497"/>
      <c r="X14" s="395"/>
      <c r="Y14" s="395"/>
      <c r="Z14" s="395"/>
      <c r="AA14" s="395"/>
      <c r="AB14" s="396"/>
      <c r="AC14" s="486">
        <v>26.9</v>
      </c>
      <c r="AD14" s="487"/>
      <c r="AE14" s="487"/>
      <c r="AF14" s="487"/>
      <c r="AG14" s="488"/>
      <c r="AH14" s="486">
        <v>28.5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2252</v>
      </c>
      <c r="S15" s="494"/>
      <c r="T15" s="494"/>
      <c r="U15" s="494"/>
      <c r="V15" s="495"/>
      <c r="W15" s="496" t="s">
        <v>137</v>
      </c>
      <c r="X15" s="392"/>
      <c r="Y15" s="392"/>
      <c r="Z15" s="392"/>
      <c r="AA15" s="392"/>
      <c r="AB15" s="393"/>
      <c r="AC15" s="359">
        <v>237</v>
      </c>
      <c r="AD15" s="360"/>
      <c r="AE15" s="360"/>
      <c r="AF15" s="360"/>
      <c r="AG15" s="361"/>
      <c r="AH15" s="359">
        <v>263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284710</v>
      </c>
      <c r="BO15" s="436"/>
      <c r="BP15" s="436"/>
      <c r="BQ15" s="436"/>
      <c r="BR15" s="436"/>
      <c r="BS15" s="436"/>
      <c r="BT15" s="436"/>
      <c r="BU15" s="437"/>
      <c r="BV15" s="435">
        <v>287518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16.7</v>
      </c>
      <c r="AD16" s="487"/>
      <c r="AE16" s="487"/>
      <c r="AF16" s="487"/>
      <c r="AG16" s="488"/>
      <c r="AH16" s="486">
        <v>16.3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2428055</v>
      </c>
      <c r="BO16" s="407"/>
      <c r="BP16" s="407"/>
      <c r="BQ16" s="407"/>
      <c r="BR16" s="407"/>
      <c r="BS16" s="407"/>
      <c r="BT16" s="407"/>
      <c r="BU16" s="408"/>
      <c r="BV16" s="406">
        <v>2426633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797</v>
      </c>
      <c r="AD17" s="360"/>
      <c r="AE17" s="360"/>
      <c r="AF17" s="360"/>
      <c r="AG17" s="361"/>
      <c r="AH17" s="359">
        <v>889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351087</v>
      </c>
      <c r="BO17" s="407"/>
      <c r="BP17" s="407"/>
      <c r="BQ17" s="407"/>
      <c r="BR17" s="407"/>
      <c r="BS17" s="407"/>
      <c r="BT17" s="407"/>
      <c r="BU17" s="408"/>
      <c r="BV17" s="406">
        <v>357340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105.62</v>
      </c>
      <c r="M18" s="459"/>
      <c r="N18" s="459"/>
      <c r="O18" s="459"/>
      <c r="P18" s="459"/>
      <c r="Q18" s="459"/>
      <c r="R18" s="460"/>
      <c r="S18" s="460"/>
      <c r="T18" s="460"/>
      <c r="U18" s="460"/>
      <c r="V18" s="461"/>
      <c r="W18" s="477"/>
      <c r="X18" s="478"/>
      <c r="Y18" s="478"/>
      <c r="Z18" s="478"/>
      <c r="AA18" s="478"/>
      <c r="AB18" s="502"/>
      <c r="AC18" s="376">
        <v>56.3</v>
      </c>
      <c r="AD18" s="377"/>
      <c r="AE18" s="377"/>
      <c r="AF18" s="377"/>
      <c r="AG18" s="462"/>
      <c r="AH18" s="376">
        <v>55.1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1990823</v>
      </c>
      <c r="BO18" s="407"/>
      <c r="BP18" s="407"/>
      <c r="BQ18" s="407"/>
      <c r="BR18" s="407"/>
      <c r="BS18" s="407"/>
      <c r="BT18" s="407"/>
      <c r="BU18" s="408"/>
      <c r="BV18" s="406">
        <v>1979697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3004292</v>
      </c>
      <c r="BO19" s="407"/>
      <c r="BP19" s="407"/>
      <c r="BQ19" s="407"/>
      <c r="BR19" s="407"/>
      <c r="BS19" s="407"/>
      <c r="BT19" s="407"/>
      <c r="BU19" s="408"/>
      <c r="BV19" s="406">
        <v>3121698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1199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5817209</v>
      </c>
      <c r="BO22" s="436"/>
      <c r="BP22" s="436"/>
      <c r="BQ22" s="436"/>
      <c r="BR22" s="436"/>
      <c r="BS22" s="436"/>
      <c r="BT22" s="436"/>
      <c r="BU22" s="437"/>
      <c r="BV22" s="435">
        <v>5656369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5683945</v>
      </c>
      <c r="BO23" s="407"/>
      <c r="BP23" s="407"/>
      <c r="BQ23" s="407"/>
      <c r="BR23" s="407"/>
      <c r="BS23" s="407"/>
      <c r="BT23" s="407"/>
      <c r="BU23" s="408"/>
      <c r="BV23" s="406">
        <v>5506986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7000</v>
      </c>
      <c r="R24" s="360"/>
      <c r="S24" s="360"/>
      <c r="T24" s="360"/>
      <c r="U24" s="360"/>
      <c r="V24" s="361"/>
      <c r="W24" s="449"/>
      <c r="X24" s="386"/>
      <c r="Y24" s="387"/>
      <c r="Z24" s="362" t="s">
        <v>162</v>
      </c>
      <c r="AA24" s="363"/>
      <c r="AB24" s="363"/>
      <c r="AC24" s="363"/>
      <c r="AD24" s="363"/>
      <c r="AE24" s="363"/>
      <c r="AF24" s="363"/>
      <c r="AG24" s="364"/>
      <c r="AH24" s="359">
        <v>60</v>
      </c>
      <c r="AI24" s="360"/>
      <c r="AJ24" s="360"/>
      <c r="AK24" s="360"/>
      <c r="AL24" s="361"/>
      <c r="AM24" s="359">
        <v>168180</v>
      </c>
      <c r="AN24" s="360"/>
      <c r="AO24" s="360"/>
      <c r="AP24" s="360"/>
      <c r="AQ24" s="360"/>
      <c r="AR24" s="361"/>
      <c r="AS24" s="359">
        <v>2803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4820903</v>
      </c>
      <c r="BO24" s="407"/>
      <c r="BP24" s="407"/>
      <c r="BQ24" s="407"/>
      <c r="BR24" s="407"/>
      <c r="BS24" s="407"/>
      <c r="BT24" s="407"/>
      <c r="BU24" s="408"/>
      <c r="BV24" s="406">
        <v>4553769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13172</v>
      </c>
      <c r="BO25" s="436"/>
      <c r="BP25" s="436"/>
      <c r="BQ25" s="436"/>
      <c r="BR25" s="436"/>
      <c r="BS25" s="436"/>
      <c r="BT25" s="436"/>
      <c r="BU25" s="437"/>
      <c r="BV25" s="435">
        <v>13162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5580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16585</v>
      </c>
      <c r="AN26" s="360"/>
      <c r="AO26" s="360"/>
      <c r="AP26" s="360"/>
      <c r="AQ26" s="360"/>
      <c r="AR26" s="361"/>
      <c r="AS26" s="359">
        <v>3317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2300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52641</v>
      </c>
      <c r="BO27" s="441"/>
      <c r="BP27" s="441"/>
      <c r="BQ27" s="441"/>
      <c r="BR27" s="441"/>
      <c r="BS27" s="441"/>
      <c r="BT27" s="441"/>
      <c r="BU27" s="442"/>
      <c r="BV27" s="440">
        <v>52641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1850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1179504</v>
      </c>
      <c r="BO28" s="436"/>
      <c r="BP28" s="436"/>
      <c r="BQ28" s="436"/>
      <c r="BR28" s="436"/>
      <c r="BS28" s="436"/>
      <c r="BT28" s="436"/>
      <c r="BU28" s="437"/>
      <c r="BV28" s="435">
        <v>1105169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7</v>
      </c>
      <c r="M29" s="360"/>
      <c r="N29" s="360"/>
      <c r="O29" s="360"/>
      <c r="P29" s="361"/>
      <c r="Q29" s="359">
        <v>1650</v>
      </c>
      <c r="R29" s="360"/>
      <c r="S29" s="360"/>
      <c r="T29" s="360"/>
      <c r="U29" s="360"/>
      <c r="V29" s="361"/>
      <c r="W29" s="450"/>
      <c r="X29" s="451"/>
      <c r="Y29" s="452"/>
      <c r="Z29" s="362" t="s">
        <v>178</v>
      </c>
      <c r="AA29" s="363"/>
      <c r="AB29" s="363"/>
      <c r="AC29" s="363"/>
      <c r="AD29" s="363"/>
      <c r="AE29" s="363"/>
      <c r="AF29" s="363"/>
      <c r="AG29" s="364"/>
      <c r="AH29" s="359">
        <v>61</v>
      </c>
      <c r="AI29" s="360"/>
      <c r="AJ29" s="360"/>
      <c r="AK29" s="360"/>
      <c r="AL29" s="361"/>
      <c r="AM29" s="359">
        <v>170441</v>
      </c>
      <c r="AN29" s="360"/>
      <c r="AO29" s="360"/>
      <c r="AP29" s="360"/>
      <c r="AQ29" s="360"/>
      <c r="AR29" s="361"/>
      <c r="AS29" s="359">
        <v>2794</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841792</v>
      </c>
      <c r="BO29" s="407"/>
      <c r="BP29" s="407"/>
      <c r="BQ29" s="407"/>
      <c r="BR29" s="407"/>
      <c r="BS29" s="407"/>
      <c r="BT29" s="407"/>
      <c r="BU29" s="408"/>
      <c r="BV29" s="406">
        <v>833748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1396108</v>
      </c>
      <c r="BO30" s="441"/>
      <c r="BP30" s="441"/>
      <c r="BQ30" s="441"/>
      <c r="BR30" s="441"/>
      <c r="BS30" s="441"/>
      <c r="BT30" s="441"/>
      <c r="BU30" s="442"/>
      <c r="BV30" s="440">
        <v>1335581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利尻富士町国民健康保険事業特別会計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利尻富士町簡易水道事業特別会計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利尻島国民健康保険病院組合（病院事業）</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株式会社利尻島振興公社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利尻富士町歯科施設特別会計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利尻富士町後期高齢者医療特別会計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利尻富士町下水道事業特別会計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利尻島国民健康保険病院組合（訪問看護事業）</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利尻富士町介護保険事業特別会計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IF('各会計、関係団体の財政状況及び健全化判断比率'!B35="","",'各会計、関係団体の財政状況及び健全化判断比率'!B35)</f>
        <v>利尻富士町港湾整備事業特別会計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利尻郡清掃施設組合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利尻富士町介護サービス特別会計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11</v>
      </c>
      <c r="BF37" s="354"/>
      <c r="BG37" s="355" t="str">
        <f>IF('各会計、関係団体の財政状況及び健全化判断比率'!B36="","",'各会計、関係団体の財政状況及び健全化判断比率'!B36)</f>
        <v>利尻富士町温泉事業特別会計</v>
      </c>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利尻郡学校給食組合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利尻富士町国民健康保険施設特別会計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利尻礼文消防事務組合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izbsLJfmf1sfMbIlVhrXYx9pdzO6/kXzPtmRaCHwdZquytvEFGnsdKKwO4d2iAfgvqvJvffkNlRfpPKxgn85w==" saltValue="xMG2P9svhrl2qWrAi/1j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269676</v>
      </c>
      <c r="S5" s="661"/>
      <c r="T5" s="661"/>
      <c r="U5" s="661"/>
      <c r="V5" s="661"/>
      <c r="W5" s="661"/>
      <c r="X5" s="661"/>
      <c r="Y5" s="689"/>
      <c r="Z5" s="702">
        <v>4.5</v>
      </c>
      <c r="AA5" s="702"/>
      <c r="AB5" s="702"/>
      <c r="AC5" s="702"/>
      <c r="AD5" s="703">
        <v>269676</v>
      </c>
      <c r="AE5" s="703"/>
      <c r="AF5" s="703"/>
      <c r="AG5" s="703"/>
      <c r="AH5" s="703"/>
      <c r="AI5" s="703"/>
      <c r="AJ5" s="703"/>
      <c r="AK5" s="703"/>
      <c r="AL5" s="690">
        <v>10.6</v>
      </c>
      <c r="AM5" s="672"/>
      <c r="AN5" s="672"/>
      <c r="AO5" s="691"/>
      <c r="AP5" s="663" t="s">
        <v>217</v>
      </c>
      <c r="AQ5" s="664"/>
      <c r="AR5" s="664"/>
      <c r="AS5" s="664"/>
      <c r="AT5" s="664"/>
      <c r="AU5" s="664"/>
      <c r="AV5" s="664"/>
      <c r="AW5" s="664"/>
      <c r="AX5" s="664"/>
      <c r="AY5" s="664"/>
      <c r="AZ5" s="664"/>
      <c r="BA5" s="664"/>
      <c r="BB5" s="664"/>
      <c r="BC5" s="664"/>
      <c r="BD5" s="664"/>
      <c r="BE5" s="664"/>
      <c r="BF5" s="665"/>
      <c r="BG5" s="608">
        <v>258903</v>
      </c>
      <c r="BH5" s="609"/>
      <c r="BI5" s="609"/>
      <c r="BJ5" s="609"/>
      <c r="BK5" s="609"/>
      <c r="BL5" s="609"/>
      <c r="BM5" s="609"/>
      <c r="BN5" s="610"/>
      <c r="BO5" s="646">
        <v>96</v>
      </c>
      <c r="BP5" s="646"/>
      <c r="BQ5" s="646"/>
      <c r="BR5" s="646"/>
      <c r="BS5" s="647">
        <v>2670</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25369</v>
      </c>
      <c r="S6" s="609"/>
      <c r="T6" s="609"/>
      <c r="U6" s="609"/>
      <c r="V6" s="609"/>
      <c r="W6" s="609"/>
      <c r="X6" s="609"/>
      <c r="Y6" s="610"/>
      <c r="Z6" s="646">
        <v>0.4</v>
      </c>
      <c r="AA6" s="646"/>
      <c r="AB6" s="646"/>
      <c r="AC6" s="646"/>
      <c r="AD6" s="647">
        <v>25369</v>
      </c>
      <c r="AE6" s="647"/>
      <c r="AF6" s="647"/>
      <c r="AG6" s="647"/>
      <c r="AH6" s="647"/>
      <c r="AI6" s="647"/>
      <c r="AJ6" s="647"/>
      <c r="AK6" s="647"/>
      <c r="AL6" s="611">
        <v>1</v>
      </c>
      <c r="AM6" s="612"/>
      <c r="AN6" s="612"/>
      <c r="AO6" s="648"/>
      <c r="AP6" s="605" t="s">
        <v>222</v>
      </c>
      <c r="AQ6" s="606"/>
      <c r="AR6" s="606"/>
      <c r="AS6" s="606"/>
      <c r="AT6" s="606"/>
      <c r="AU6" s="606"/>
      <c r="AV6" s="606"/>
      <c r="AW6" s="606"/>
      <c r="AX6" s="606"/>
      <c r="AY6" s="606"/>
      <c r="AZ6" s="606"/>
      <c r="BA6" s="606"/>
      <c r="BB6" s="606"/>
      <c r="BC6" s="606"/>
      <c r="BD6" s="606"/>
      <c r="BE6" s="606"/>
      <c r="BF6" s="607"/>
      <c r="BG6" s="608">
        <v>258903</v>
      </c>
      <c r="BH6" s="609"/>
      <c r="BI6" s="609"/>
      <c r="BJ6" s="609"/>
      <c r="BK6" s="609"/>
      <c r="BL6" s="609"/>
      <c r="BM6" s="609"/>
      <c r="BN6" s="610"/>
      <c r="BO6" s="646">
        <v>96</v>
      </c>
      <c r="BP6" s="646"/>
      <c r="BQ6" s="646"/>
      <c r="BR6" s="646"/>
      <c r="BS6" s="647">
        <v>2670</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45628</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45628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92</v>
      </c>
      <c r="S7" s="609"/>
      <c r="T7" s="609"/>
      <c r="U7" s="609"/>
      <c r="V7" s="609"/>
      <c r="W7" s="609"/>
      <c r="X7" s="609"/>
      <c r="Y7" s="610"/>
      <c r="Z7" s="646">
        <v>0</v>
      </c>
      <c r="AA7" s="646"/>
      <c r="AB7" s="646"/>
      <c r="AC7" s="646"/>
      <c r="AD7" s="647">
        <v>92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116751</v>
      </c>
      <c r="BH7" s="609"/>
      <c r="BI7" s="609"/>
      <c r="BJ7" s="609"/>
      <c r="BK7" s="609"/>
      <c r="BL7" s="609"/>
      <c r="BM7" s="609"/>
      <c r="BN7" s="610"/>
      <c r="BO7" s="646">
        <v>43.3</v>
      </c>
      <c r="BP7" s="646"/>
      <c r="BQ7" s="646"/>
      <c r="BR7" s="646"/>
      <c r="BS7" s="647">
        <v>2670</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1650656</v>
      </c>
      <c r="CS7" s="609"/>
      <c r="CT7" s="609"/>
      <c r="CU7" s="609"/>
      <c r="CV7" s="609"/>
      <c r="CW7" s="609"/>
      <c r="CX7" s="609"/>
      <c r="CY7" s="610"/>
      <c r="CZ7" s="646">
        <v>28.1</v>
      </c>
      <c r="DA7" s="646"/>
      <c r="DB7" s="646"/>
      <c r="DC7" s="646"/>
      <c r="DD7" s="614">
        <v>20102</v>
      </c>
      <c r="DE7" s="609"/>
      <c r="DF7" s="609"/>
      <c r="DG7" s="609"/>
      <c r="DH7" s="609"/>
      <c r="DI7" s="609"/>
      <c r="DJ7" s="609"/>
      <c r="DK7" s="609"/>
      <c r="DL7" s="609"/>
      <c r="DM7" s="609"/>
      <c r="DN7" s="609"/>
      <c r="DO7" s="609"/>
      <c r="DP7" s="610"/>
      <c r="DQ7" s="614">
        <v>528775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854</v>
      </c>
      <c r="S8" s="609"/>
      <c r="T8" s="609"/>
      <c r="U8" s="609"/>
      <c r="V8" s="609"/>
      <c r="W8" s="609"/>
      <c r="X8" s="609"/>
      <c r="Y8" s="610"/>
      <c r="Z8" s="646">
        <v>0</v>
      </c>
      <c r="AA8" s="646"/>
      <c r="AB8" s="646"/>
      <c r="AC8" s="646"/>
      <c r="AD8" s="647">
        <v>854</v>
      </c>
      <c r="AE8" s="647"/>
      <c r="AF8" s="647"/>
      <c r="AG8" s="647"/>
      <c r="AH8" s="647"/>
      <c r="AI8" s="647"/>
      <c r="AJ8" s="647"/>
      <c r="AK8" s="647"/>
      <c r="AL8" s="611">
        <v>0</v>
      </c>
      <c r="AM8" s="612"/>
      <c r="AN8" s="612"/>
      <c r="AO8" s="648"/>
      <c r="AP8" s="605" t="s">
        <v>228</v>
      </c>
      <c r="AQ8" s="606"/>
      <c r="AR8" s="606"/>
      <c r="AS8" s="606"/>
      <c r="AT8" s="606"/>
      <c r="AU8" s="606"/>
      <c r="AV8" s="606"/>
      <c r="AW8" s="606"/>
      <c r="AX8" s="606"/>
      <c r="AY8" s="606"/>
      <c r="AZ8" s="606"/>
      <c r="BA8" s="606"/>
      <c r="BB8" s="606"/>
      <c r="BC8" s="606"/>
      <c r="BD8" s="606"/>
      <c r="BE8" s="606"/>
      <c r="BF8" s="607"/>
      <c r="BG8" s="608">
        <v>3986</v>
      </c>
      <c r="BH8" s="609"/>
      <c r="BI8" s="609"/>
      <c r="BJ8" s="609"/>
      <c r="BK8" s="609"/>
      <c r="BL8" s="609"/>
      <c r="BM8" s="609"/>
      <c r="BN8" s="610"/>
      <c r="BO8" s="646">
        <v>1.5</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743025</v>
      </c>
      <c r="CS8" s="609"/>
      <c r="CT8" s="609"/>
      <c r="CU8" s="609"/>
      <c r="CV8" s="609"/>
      <c r="CW8" s="609"/>
      <c r="CX8" s="609"/>
      <c r="CY8" s="610"/>
      <c r="CZ8" s="646">
        <v>12.6</v>
      </c>
      <c r="DA8" s="646"/>
      <c r="DB8" s="646"/>
      <c r="DC8" s="646"/>
      <c r="DD8" s="614">
        <v>16115</v>
      </c>
      <c r="DE8" s="609"/>
      <c r="DF8" s="609"/>
      <c r="DG8" s="609"/>
      <c r="DH8" s="609"/>
      <c r="DI8" s="609"/>
      <c r="DJ8" s="609"/>
      <c r="DK8" s="609"/>
      <c r="DL8" s="609"/>
      <c r="DM8" s="609"/>
      <c r="DN8" s="609"/>
      <c r="DO8" s="609"/>
      <c r="DP8" s="610"/>
      <c r="DQ8" s="614">
        <v>623782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975</v>
      </c>
      <c r="S9" s="609"/>
      <c r="T9" s="609"/>
      <c r="U9" s="609"/>
      <c r="V9" s="609"/>
      <c r="W9" s="609"/>
      <c r="X9" s="609"/>
      <c r="Y9" s="610"/>
      <c r="Z9" s="646">
        <v>0</v>
      </c>
      <c r="AA9" s="646"/>
      <c r="AB9" s="646"/>
      <c r="AC9" s="646"/>
      <c r="AD9" s="647">
        <v>975</v>
      </c>
      <c r="AE9" s="647"/>
      <c r="AF9" s="647"/>
      <c r="AG9" s="647"/>
      <c r="AH9" s="647"/>
      <c r="AI9" s="647"/>
      <c r="AJ9" s="647"/>
      <c r="AK9" s="647"/>
      <c r="AL9" s="611">
        <v>0</v>
      </c>
      <c r="AM9" s="612"/>
      <c r="AN9" s="612"/>
      <c r="AO9" s="648"/>
      <c r="AP9" s="605" t="s">
        <v>231</v>
      </c>
      <c r="AQ9" s="606"/>
      <c r="AR9" s="606"/>
      <c r="AS9" s="606"/>
      <c r="AT9" s="606"/>
      <c r="AU9" s="606"/>
      <c r="AV9" s="606"/>
      <c r="AW9" s="606"/>
      <c r="AX9" s="606"/>
      <c r="AY9" s="606"/>
      <c r="AZ9" s="606"/>
      <c r="BA9" s="606"/>
      <c r="BB9" s="606"/>
      <c r="BC9" s="606"/>
      <c r="BD9" s="606"/>
      <c r="BE9" s="606"/>
      <c r="BF9" s="607"/>
      <c r="BG9" s="608">
        <v>100802</v>
      </c>
      <c r="BH9" s="609"/>
      <c r="BI9" s="609"/>
      <c r="BJ9" s="609"/>
      <c r="BK9" s="609"/>
      <c r="BL9" s="609"/>
      <c r="BM9" s="609"/>
      <c r="BN9" s="610"/>
      <c r="BO9" s="646">
        <v>37.4</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793008</v>
      </c>
      <c r="CS9" s="609"/>
      <c r="CT9" s="609"/>
      <c r="CU9" s="609"/>
      <c r="CV9" s="609"/>
      <c r="CW9" s="609"/>
      <c r="CX9" s="609"/>
      <c r="CY9" s="610"/>
      <c r="CZ9" s="646">
        <v>13.5</v>
      </c>
      <c r="DA9" s="646"/>
      <c r="DB9" s="646"/>
      <c r="DC9" s="646"/>
      <c r="DD9" s="614">
        <v>450687</v>
      </c>
      <c r="DE9" s="609"/>
      <c r="DF9" s="609"/>
      <c r="DG9" s="609"/>
      <c r="DH9" s="609"/>
      <c r="DI9" s="609"/>
      <c r="DJ9" s="609"/>
      <c r="DK9" s="609"/>
      <c r="DL9" s="609"/>
      <c r="DM9" s="609"/>
      <c r="DN9" s="609"/>
      <c r="DO9" s="609"/>
      <c r="DP9" s="610"/>
      <c r="DQ9" s="614">
        <v>128937</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8766</v>
      </c>
      <c r="BH10" s="609"/>
      <c r="BI10" s="609"/>
      <c r="BJ10" s="609"/>
      <c r="BK10" s="609"/>
      <c r="BL10" s="609"/>
      <c r="BM10" s="609"/>
      <c r="BN10" s="610"/>
      <c r="BO10" s="646">
        <v>3.3</v>
      </c>
      <c r="BP10" s="646"/>
      <c r="BQ10" s="646"/>
      <c r="BR10" s="646"/>
      <c r="BS10" s="647">
        <v>1757</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33</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33</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66152</v>
      </c>
      <c r="S11" s="609"/>
      <c r="T11" s="609"/>
      <c r="U11" s="609"/>
      <c r="V11" s="609"/>
      <c r="W11" s="609"/>
      <c r="X11" s="609"/>
      <c r="Y11" s="610"/>
      <c r="Z11" s="611">
        <v>1.1000000000000001</v>
      </c>
      <c r="AA11" s="612"/>
      <c r="AB11" s="612"/>
      <c r="AC11" s="613"/>
      <c r="AD11" s="614">
        <v>66152</v>
      </c>
      <c r="AE11" s="609"/>
      <c r="AF11" s="609"/>
      <c r="AG11" s="609"/>
      <c r="AH11" s="609"/>
      <c r="AI11" s="609"/>
      <c r="AJ11" s="609"/>
      <c r="AK11" s="610"/>
      <c r="AL11" s="611">
        <v>2.6</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3197</v>
      </c>
      <c r="BH11" s="609"/>
      <c r="BI11" s="609"/>
      <c r="BJ11" s="609"/>
      <c r="BK11" s="609"/>
      <c r="BL11" s="609"/>
      <c r="BM11" s="609"/>
      <c r="BN11" s="610"/>
      <c r="BO11" s="646">
        <v>1.2</v>
      </c>
      <c r="BP11" s="646"/>
      <c r="BQ11" s="646"/>
      <c r="BR11" s="646"/>
      <c r="BS11" s="647">
        <v>913</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191708</v>
      </c>
      <c r="CS11" s="609"/>
      <c r="CT11" s="609"/>
      <c r="CU11" s="609"/>
      <c r="CV11" s="609"/>
      <c r="CW11" s="609"/>
      <c r="CX11" s="609"/>
      <c r="CY11" s="610"/>
      <c r="CZ11" s="646">
        <v>3.3</v>
      </c>
      <c r="DA11" s="646"/>
      <c r="DB11" s="646"/>
      <c r="DC11" s="646"/>
      <c r="DD11" s="614">
        <v>119853</v>
      </c>
      <c r="DE11" s="609"/>
      <c r="DF11" s="609"/>
      <c r="DG11" s="609"/>
      <c r="DH11" s="609"/>
      <c r="DI11" s="609"/>
      <c r="DJ11" s="609"/>
      <c r="DK11" s="609"/>
      <c r="DL11" s="609"/>
      <c r="DM11" s="609"/>
      <c r="DN11" s="609"/>
      <c r="DO11" s="609"/>
      <c r="DP11" s="610"/>
      <c r="DQ11" s="614">
        <v>62496</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104750</v>
      </c>
      <c r="BH12" s="609"/>
      <c r="BI12" s="609"/>
      <c r="BJ12" s="609"/>
      <c r="BK12" s="609"/>
      <c r="BL12" s="609"/>
      <c r="BM12" s="609"/>
      <c r="BN12" s="610"/>
      <c r="BO12" s="646">
        <v>38.799999999999997</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302171</v>
      </c>
      <c r="CS12" s="609"/>
      <c r="CT12" s="609"/>
      <c r="CU12" s="609"/>
      <c r="CV12" s="609"/>
      <c r="CW12" s="609"/>
      <c r="CX12" s="609"/>
      <c r="CY12" s="610"/>
      <c r="CZ12" s="646">
        <v>5.0999999999999996</v>
      </c>
      <c r="DA12" s="646"/>
      <c r="DB12" s="646"/>
      <c r="DC12" s="646"/>
      <c r="DD12" s="614">
        <v>30690</v>
      </c>
      <c r="DE12" s="609"/>
      <c r="DF12" s="609"/>
      <c r="DG12" s="609"/>
      <c r="DH12" s="609"/>
      <c r="DI12" s="609"/>
      <c r="DJ12" s="609"/>
      <c r="DK12" s="609"/>
      <c r="DL12" s="609"/>
      <c r="DM12" s="609"/>
      <c r="DN12" s="609"/>
      <c r="DO12" s="609"/>
      <c r="DP12" s="610"/>
      <c r="DQ12" s="614">
        <v>143127</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100379</v>
      </c>
      <c r="BH13" s="609"/>
      <c r="BI13" s="609"/>
      <c r="BJ13" s="609"/>
      <c r="BK13" s="609"/>
      <c r="BL13" s="609"/>
      <c r="BM13" s="609"/>
      <c r="BN13" s="610"/>
      <c r="BO13" s="646">
        <v>37.200000000000003</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1031655</v>
      </c>
      <c r="CS13" s="609"/>
      <c r="CT13" s="609"/>
      <c r="CU13" s="609"/>
      <c r="CV13" s="609"/>
      <c r="CW13" s="609"/>
      <c r="CX13" s="609"/>
      <c r="CY13" s="610"/>
      <c r="CZ13" s="646">
        <v>17.5</v>
      </c>
      <c r="DA13" s="646"/>
      <c r="DB13" s="646"/>
      <c r="DC13" s="646"/>
      <c r="DD13" s="614">
        <v>319804</v>
      </c>
      <c r="DE13" s="609"/>
      <c r="DF13" s="609"/>
      <c r="DG13" s="609"/>
      <c r="DH13" s="609"/>
      <c r="DI13" s="609"/>
      <c r="DJ13" s="609"/>
      <c r="DK13" s="609"/>
      <c r="DL13" s="609"/>
      <c r="DM13" s="609"/>
      <c r="DN13" s="609"/>
      <c r="DO13" s="609"/>
      <c r="DP13" s="610"/>
      <c r="DQ13" s="614">
        <v>378460</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201</v>
      </c>
      <c r="S14" s="609"/>
      <c r="T14" s="609"/>
      <c r="U14" s="609"/>
      <c r="V14" s="609"/>
      <c r="W14" s="609"/>
      <c r="X14" s="609"/>
      <c r="Y14" s="610"/>
      <c r="Z14" s="646">
        <v>0</v>
      </c>
      <c r="AA14" s="646"/>
      <c r="AB14" s="646"/>
      <c r="AC14" s="646"/>
      <c r="AD14" s="647">
        <v>201</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9076</v>
      </c>
      <c r="BH14" s="609"/>
      <c r="BI14" s="609"/>
      <c r="BJ14" s="609"/>
      <c r="BK14" s="609"/>
      <c r="BL14" s="609"/>
      <c r="BM14" s="609"/>
      <c r="BN14" s="610"/>
      <c r="BO14" s="646">
        <v>3.4</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161193</v>
      </c>
      <c r="CS14" s="609"/>
      <c r="CT14" s="609"/>
      <c r="CU14" s="609"/>
      <c r="CV14" s="609"/>
      <c r="CW14" s="609"/>
      <c r="CX14" s="609"/>
      <c r="CY14" s="610"/>
      <c r="CZ14" s="646">
        <v>2.7</v>
      </c>
      <c r="DA14" s="646"/>
      <c r="DB14" s="646"/>
      <c r="DC14" s="646"/>
      <c r="DD14" s="614">
        <v>7068</v>
      </c>
      <c r="DE14" s="609"/>
      <c r="DF14" s="609"/>
      <c r="DG14" s="609"/>
      <c r="DH14" s="609"/>
      <c r="DI14" s="609"/>
      <c r="DJ14" s="609"/>
      <c r="DK14" s="609"/>
      <c r="DL14" s="609"/>
      <c r="DM14" s="609"/>
      <c r="DN14" s="609"/>
      <c r="DO14" s="609"/>
      <c r="DP14" s="610"/>
      <c r="DQ14" s="614">
        <v>155952</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28326</v>
      </c>
      <c r="BH15" s="609"/>
      <c r="BI15" s="609"/>
      <c r="BJ15" s="609"/>
      <c r="BK15" s="609"/>
      <c r="BL15" s="609"/>
      <c r="BM15" s="609"/>
      <c r="BN15" s="610"/>
      <c r="BO15" s="646">
        <v>10.5</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316690</v>
      </c>
      <c r="CS15" s="609"/>
      <c r="CT15" s="609"/>
      <c r="CU15" s="609"/>
      <c r="CV15" s="609"/>
      <c r="CW15" s="609"/>
      <c r="CX15" s="609"/>
      <c r="CY15" s="610"/>
      <c r="CZ15" s="646">
        <v>5.4</v>
      </c>
      <c r="DA15" s="646"/>
      <c r="DB15" s="646"/>
      <c r="DC15" s="646"/>
      <c r="DD15" s="614">
        <v>82308</v>
      </c>
      <c r="DE15" s="609"/>
      <c r="DF15" s="609"/>
      <c r="DG15" s="609"/>
      <c r="DH15" s="609"/>
      <c r="DI15" s="609"/>
      <c r="DJ15" s="609"/>
      <c r="DK15" s="609"/>
      <c r="DL15" s="609"/>
      <c r="DM15" s="609"/>
      <c r="DN15" s="609"/>
      <c r="DO15" s="609"/>
      <c r="DP15" s="610"/>
      <c r="DQ15" s="614">
        <v>204206</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2416</v>
      </c>
      <c r="S16" s="609"/>
      <c r="T16" s="609"/>
      <c r="U16" s="609"/>
      <c r="V16" s="609"/>
      <c r="W16" s="609"/>
      <c r="X16" s="609"/>
      <c r="Y16" s="610"/>
      <c r="Z16" s="646">
        <v>0</v>
      </c>
      <c r="AA16" s="646"/>
      <c r="AB16" s="646"/>
      <c r="AC16" s="646"/>
      <c r="AD16" s="647">
        <v>2416</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4847</v>
      </c>
      <c r="S17" s="609"/>
      <c r="T17" s="609"/>
      <c r="U17" s="609"/>
      <c r="V17" s="609"/>
      <c r="W17" s="609"/>
      <c r="X17" s="609"/>
      <c r="Y17" s="610"/>
      <c r="Z17" s="646">
        <v>0.1</v>
      </c>
      <c r="AA17" s="646"/>
      <c r="AB17" s="646"/>
      <c r="AC17" s="646"/>
      <c r="AD17" s="647">
        <v>4847</v>
      </c>
      <c r="AE17" s="647"/>
      <c r="AF17" s="647"/>
      <c r="AG17" s="647"/>
      <c r="AH17" s="647"/>
      <c r="AI17" s="647"/>
      <c r="AJ17" s="647"/>
      <c r="AK17" s="647"/>
      <c r="AL17" s="611">
        <v>0.2</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646218</v>
      </c>
      <c r="CS17" s="609"/>
      <c r="CT17" s="609"/>
      <c r="CU17" s="609"/>
      <c r="CV17" s="609"/>
      <c r="CW17" s="609"/>
      <c r="CX17" s="609"/>
      <c r="CY17" s="610"/>
      <c r="CZ17" s="646">
        <v>11</v>
      </c>
      <c r="DA17" s="646"/>
      <c r="DB17" s="646"/>
      <c r="DC17" s="646"/>
      <c r="DD17" s="614" t="s">
        <v>122</v>
      </c>
      <c r="DE17" s="609"/>
      <c r="DF17" s="609"/>
      <c r="DG17" s="609"/>
      <c r="DH17" s="609"/>
      <c r="DI17" s="609"/>
      <c r="DJ17" s="609"/>
      <c r="DK17" s="609"/>
      <c r="DL17" s="609"/>
      <c r="DM17" s="609"/>
      <c r="DN17" s="609"/>
      <c r="DO17" s="609"/>
      <c r="DP17" s="610"/>
      <c r="DQ17" s="614">
        <v>560002</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398</v>
      </c>
      <c r="S18" s="609"/>
      <c r="T18" s="609"/>
      <c r="U18" s="609"/>
      <c r="V18" s="609"/>
      <c r="W18" s="609"/>
      <c r="X18" s="609"/>
      <c r="Y18" s="610"/>
      <c r="Z18" s="646">
        <v>0</v>
      </c>
      <c r="AA18" s="646"/>
      <c r="AB18" s="646"/>
      <c r="AC18" s="646"/>
      <c r="AD18" s="647">
        <v>398</v>
      </c>
      <c r="AE18" s="647"/>
      <c r="AF18" s="647"/>
      <c r="AG18" s="647"/>
      <c r="AH18" s="647"/>
      <c r="AI18" s="647"/>
      <c r="AJ18" s="647"/>
      <c r="AK18" s="647"/>
      <c r="AL18" s="611">
        <v>0</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398</v>
      </c>
      <c r="S19" s="609"/>
      <c r="T19" s="609"/>
      <c r="U19" s="609"/>
      <c r="V19" s="609"/>
      <c r="W19" s="609"/>
      <c r="X19" s="609"/>
      <c r="Y19" s="610"/>
      <c r="Z19" s="646">
        <v>0</v>
      </c>
      <c r="AA19" s="646"/>
      <c r="AB19" s="646"/>
      <c r="AC19" s="646"/>
      <c r="AD19" s="647">
        <v>398</v>
      </c>
      <c r="AE19" s="647"/>
      <c r="AF19" s="647"/>
      <c r="AG19" s="647"/>
      <c r="AH19" s="647"/>
      <c r="AI19" s="647"/>
      <c r="AJ19" s="647"/>
      <c r="AK19" s="647"/>
      <c r="AL19" s="611">
        <v>0</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10773</v>
      </c>
      <c r="BH19" s="609"/>
      <c r="BI19" s="609"/>
      <c r="BJ19" s="609"/>
      <c r="BK19" s="609"/>
      <c r="BL19" s="609"/>
      <c r="BM19" s="609"/>
      <c r="BN19" s="610"/>
      <c r="BO19" s="646">
        <v>4</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10773</v>
      </c>
      <c r="BH20" s="609"/>
      <c r="BI20" s="609"/>
      <c r="BJ20" s="609"/>
      <c r="BK20" s="609"/>
      <c r="BL20" s="609"/>
      <c r="BM20" s="609"/>
      <c r="BN20" s="610"/>
      <c r="BO20" s="646">
        <v>4</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5881985</v>
      </c>
      <c r="CS20" s="609"/>
      <c r="CT20" s="609"/>
      <c r="CU20" s="609"/>
      <c r="CV20" s="609"/>
      <c r="CW20" s="609"/>
      <c r="CX20" s="609"/>
      <c r="CY20" s="610"/>
      <c r="CZ20" s="646">
        <v>100</v>
      </c>
      <c r="DA20" s="646"/>
      <c r="DB20" s="646"/>
      <c r="DC20" s="646"/>
      <c r="DD20" s="614">
        <v>1046627</v>
      </c>
      <c r="DE20" s="609"/>
      <c r="DF20" s="609"/>
      <c r="DG20" s="609"/>
      <c r="DH20" s="609"/>
      <c r="DI20" s="609"/>
      <c r="DJ20" s="609"/>
      <c r="DK20" s="609"/>
      <c r="DL20" s="609"/>
      <c r="DM20" s="609"/>
      <c r="DN20" s="609"/>
      <c r="DO20" s="609"/>
      <c r="DP20" s="610"/>
      <c r="DQ20" s="614">
        <v>2831398</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2455652</v>
      </c>
      <c r="S21" s="609"/>
      <c r="T21" s="609"/>
      <c r="U21" s="609"/>
      <c r="V21" s="609"/>
      <c r="W21" s="609"/>
      <c r="X21" s="609"/>
      <c r="Y21" s="610"/>
      <c r="Z21" s="646">
        <v>40.6</v>
      </c>
      <c r="AA21" s="646"/>
      <c r="AB21" s="646"/>
      <c r="AC21" s="646"/>
      <c r="AD21" s="647">
        <v>2143098</v>
      </c>
      <c r="AE21" s="647"/>
      <c r="AF21" s="647"/>
      <c r="AG21" s="647"/>
      <c r="AH21" s="647"/>
      <c r="AI21" s="647"/>
      <c r="AJ21" s="647"/>
      <c r="AK21" s="647"/>
      <c r="AL21" s="611">
        <v>83.8</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10773</v>
      </c>
      <c r="BH21" s="609"/>
      <c r="BI21" s="609"/>
      <c r="BJ21" s="609"/>
      <c r="BK21" s="609"/>
      <c r="BL21" s="609"/>
      <c r="BM21" s="609"/>
      <c r="BN21" s="610"/>
      <c r="BO21" s="646">
        <v>4</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2143098</v>
      </c>
      <c r="S22" s="609"/>
      <c r="T22" s="609"/>
      <c r="U22" s="609"/>
      <c r="V22" s="609"/>
      <c r="W22" s="609"/>
      <c r="X22" s="609"/>
      <c r="Y22" s="610"/>
      <c r="Z22" s="646">
        <v>35.4</v>
      </c>
      <c r="AA22" s="646"/>
      <c r="AB22" s="646"/>
      <c r="AC22" s="646"/>
      <c r="AD22" s="647">
        <v>2143098</v>
      </c>
      <c r="AE22" s="647"/>
      <c r="AF22" s="647"/>
      <c r="AG22" s="647"/>
      <c r="AH22" s="647"/>
      <c r="AI22" s="647"/>
      <c r="AJ22" s="647"/>
      <c r="AK22" s="647"/>
      <c r="AL22" s="611">
        <v>83.8</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312554</v>
      </c>
      <c r="S23" s="609"/>
      <c r="T23" s="609"/>
      <c r="U23" s="609"/>
      <c r="V23" s="609"/>
      <c r="W23" s="609"/>
      <c r="X23" s="609"/>
      <c r="Y23" s="610"/>
      <c r="Z23" s="646">
        <v>5.2</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1384617</v>
      </c>
      <c r="CS24" s="661"/>
      <c r="CT24" s="661"/>
      <c r="CU24" s="661"/>
      <c r="CV24" s="661"/>
      <c r="CW24" s="661"/>
      <c r="CX24" s="661"/>
      <c r="CY24" s="689"/>
      <c r="CZ24" s="690">
        <v>23.5</v>
      </c>
      <c r="DA24" s="672"/>
      <c r="DB24" s="672"/>
      <c r="DC24" s="692"/>
      <c r="DD24" s="688">
        <v>1076791</v>
      </c>
      <c r="DE24" s="661"/>
      <c r="DF24" s="661"/>
      <c r="DG24" s="661"/>
      <c r="DH24" s="661"/>
      <c r="DI24" s="661"/>
      <c r="DJ24" s="661"/>
      <c r="DK24" s="689"/>
      <c r="DL24" s="688">
        <v>1024193</v>
      </c>
      <c r="DM24" s="661"/>
      <c r="DN24" s="661"/>
      <c r="DO24" s="661"/>
      <c r="DP24" s="661"/>
      <c r="DQ24" s="661"/>
      <c r="DR24" s="661"/>
      <c r="DS24" s="661"/>
      <c r="DT24" s="661"/>
      <c r="DU24" s="661"/>
      <c r="DV24" s="689"/>
      <c r="DW24" s="690">
        <v>39.9</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2826632</v>
      </c>
      <c r="S25" s="609"/>
      <c r="T25" s="609"/>
      <c r="U25" s="609"/>
      <c r="V25" s="609"/>
      <c r="W25" s="609"/>
      <c r="X25" s="609"/>
      <c r="Y25" s="610"/>
      <c r="Z25" s="646">
        <v>46.7</v>
      </c>
      <c r="AA25" s="646"/>
      <c r="AB25" s="646"/>
      <c r="AC25" s="646"/>
      <c r="AD25" s="647">
        <v>2514078</v>
      </c>
      <c r="AE25" s="647"/>
      <c r="AF25" s="647"/>
      <c r="AG25" s="647"/>
      <c r="AH25" s="647"/>
      <c r="AI25" s="647"/>
      <c r="AJ25" s="647"/>
      <c r="AK25" s="647"/>
      <c r="AL25" s="611">
        <v>98.4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582474</v>
      </c>
      <c r="CS25" s="621"/>
      <c r="CT25" s="621"/>
      <c r="CU25" s="621"/>
      <c r="CV25" s="621"/>
      <c r="CW25" s="621"/>
      <c r="CX25" s="621"/>
      <c r="CY25" s="622"/>
      <c r="CZ25" s="611">
        <v>9.9</v>
      </c>
      <c r="DA25" s="623"/>
      <c r="DB25" s="623"/>
      <c r="DC25" s="624"/>
      <c r="DD25" s="614">
        <v>438178</v>
      </c>
      <c r="DE25" s="621"/>
      <c r="DF25" s="621"/>
      <c r="DG25" s="621"/>
      <c r="DH25" s="621"/>
      <c r="DI25" s="621"/>
      <c r="DJ25" s="621"/>
      <c r="DK25" s="622"/>
      <c r="DL25" s="614">
        <v>429087</v>
      </c>
      <c r="DM25" s="621"/>
      <c r="DN25" s="621"/>
      <c r="DO25" s="621"/>
      <c r="DP25" s="621"/>
      <c r="DQ25" s="621"/>
      <c r="DR25" s="621"/>
      <c r="DS25" s="621"/>
      <c r="DT25" s="621"/>
      <c r="DU25" s="621"/>
      <c r="DV25" s="622"/>
      <c r="DW25" s="611">
        <v>16.7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327385</v>
      </c>
      <c r="CS26" s="609"/>
      <c r="CT26" s="609"/>
      <c r="CU26" s="609"/>
      <c r="CV26" s="609"/>
      <c r="CW26" s="609"/>
      <c r="CX26" s="609"/>
      <c r="CY26" s="610"/>
      <c r="CZ26" s="611">
        <v>5.6</v>
      </c>
      <c r="DA26" s="623"/>
      <c r="DB26" s="623"/>
      <c r="DC26" s="624"/>
      <c r="DD26" s="614">
        <v>245153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12722</v>
      </c>
      <c r="S27" s="609"/>
      <c r="T27" s="609"/>
      <c r="U27" s="609"/>
      <c r="V27" s="609"/>
      <c r="W27" s="609"/>
      <c r="X27" s="609"/>
      <c r="Y27" s="610"/>
      <c r="Z27" s="646">
        <v>0.2</v>
      </c>
      <c r="AA27" s="646"/>
      <c r="AB27" s="646"/>
      <c r="AC27" s="646"/>
      <c r="AD27" s="647">
        <v>21</v>
      </c>
      <c r="AE27" s="647"/>
      <c r="AF27" s="647"/>
      <c r="AG27" s="647"/>
      <c r="AH27" s="647"/>
      <c r="AI27" s="647"/>
      <c r="AJ27" s="647"/>
      <c r="AK27" s="647"/>
      <c r="AL27" s="611">
        <v>0</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269676</v>
      </c>
      <c r="BH27" s="609"/>
      <c r="BI27" s="609"/>
      <c r="BJ27" s="609"/>
      <c r="BK27" s="609"/>
      <c r="BL27" s="609"/>
      <c r="BM27" s="609"/>
      <c r="BN27" s="610"/>
      <c r="BO27" s="646">
        <v>100</v>
      </c>
      <c r="BP27" s="646"/>
      <c r="BQ27" s="646"/>
      <c r="BR27" s="646"/>
      <c r="BS27" s="647">
        <v>2670</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155925</v>
      </c>
      <c r="CS27" s="621"/>
      <c r="CT27" s="621"/>
      <c r="CU27" s="621"/>
      <c r="CV27" s="621"/>
      <c r="CW27" s="621"/>
      <c r="CX27" s="621"/>
      <c r="CY27" s="622"/>
      <c r="CZ27" s="611">
        <v>2.7</v>
      </c>
      <c r="DA27" s="623"/>
      <c r="DB27" s="623"/>
      <c r="DC27" s="624"/>
      <c r="DD27" s="614">
        <v>78611</v>
      </c>
      <c r="DE27" s="621"/>
      <c r="DF27" s="621"/>
      <c r="DG27" s="621"/>
      <c r="DH27" s="621"/>
      <c r="DI27" s="621"/>
      <c r="DJ27" s="621"/>
      <c r="DK27" s="622"/>
      <c r="DL27" s="614">
        <v>35104</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111510</v>
      </c>
      <c r="S28" s="609"/>
      <c r="T28" s="609"/>
      <c r="U28" s="609"/>
      <c r="V28" s="609"/>
      <c r="W28" s="609"/>
      <c r="X28" s="609"/>
      <c r="Y28" s="610"/>
      <c r="Z28" s="646">
        <v>1.8</v>
      </c>
      <c r="AA28" s="646"/>
      <c r="AB28" s="646"/>
      <c r="AC28" s="646"/>
      <c r="AD28" s="647">
        <v>18558</v>
      </c>
      <c r="AE28" s="647"/>
      <c r="AF28" s="647"/>
      <c r="AG28" s="647"/>
      <c r="AH28" s="647"/>
      <c r="AI28" s="647"/>
      <c r="AJ28" s="647"/>
      <c r="AK28" s="647"/>
      <c r="AL28" s="611">
        <v>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646218</v>
      </c>
      <c r="CS28" s="609"/>
      <c r="CT28" s="609"/>
      <c r="CU28" s="609"/>
      <c r="CV28" s="609"/>
      <c r="CW28" s="609"/>
      <c r="CX28" s="609"/>
      <c r="CY28" s="610"/>
      <c r="CZ28" s="611">
        <v>11</v>
      </c>
      <c r="DA28" s="623"/>
      <c r="DB28" s="623"/>
      <c r="DC28" s="624"/>
      <c r="DD28" s="614">
        <v>560002</v>
      </c>
      <c r="DE28" s="609"/>
      <c r="DF28" s="609"/>
      <c r="DG28" s="609"/>
      <c r="DH28" s="609"/>
      <c r="DI28" s="609"/>
      <c r="DJ28" s="609"/>
      <c r="DK28" s="610"/>
      <c r="DL28" s="614">
        <v>560002</v>
      </c>
      <c r="DM28" s="609"/>
      <c r="DN28" s="609"/>
      <c r="DO28" s="609"/>
      <c r="DP28" s="609"/>
      <c r="DQ28" s="609"/>
      <c r="DR28" s="609"/>
      <c r="DS28" s="609"/>
      <c r="DT28" s="609"/>
      <c r="DU28" s="609"/>
      <c r="DV28" s="610"/>
      <c r="DW28" s="611">
        <v>21.8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4249</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645881</v>
      </c>
      <c r="CS29" s="621"/>
      <c r="CT29" s="621"/>
      <c r="CU29" s="621"/>
      <c r="CV29" s="621"/>
      <c r="CW29" s="621"/>
      <c r="CX29" s="621"/>
      <c r="CY29" s="622"/>
      <c r="CZ29" s="611">
        <v>11</v>
      </c>
      <c r="DA29" s="623"/>
      <c r="DB29" s="623"/>
      <c r="DC29" s="624"/>
      <c r="DD29" s="614">
        <v>559665</v>
      </c>
      <c r="DE29" s="621"/>
      <c r="DF29" s="621"/>
      <c r="DG29" s="621"/>
      <c r="DH29" s="621"/>
      <c r="DI29" s="621"/>
      <c r="DJ29" s="621"/>
      <c r="DK29" s="622"/>
      <c r="DL29" s="614">
        <v>559665</v>
      </c>
      <c r="DM29" s="621"/>
      <c r="DN29" s="621"/>
      <c r="DO29" s="621"/>
      <c r="DP29" s="621"/>
      <c r="DQ29" s="621"/>
      <c r="DR29" s="621"/>
      <c r="DS29" s="621"/>
      <c r="DT29" s="621"/>
      <c r="DU29" s="621"/>
      <c r="DV29" s="622"/>
      <c r="DW29" s="611">
        <v>21.8</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217003</v>
      </c>
      <c r="S30" s="609"/>
      <c r="T30" s="609"/>
      <c r="U30" s="609"/>
      <c r="V30" s="609"/>
      <c r="W30" s="609"/>
      <c r="X30" s="609"/>
      <c r="Y30" s="610"/>
      <c r="Z30" s="646">
        <v>3.6</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625863</v>
      </c>
      <c r="CS30" s="609"/>
      <c r="CT30" s="609"/>
      <c r="CU30" s="609"/>
      <c r="CV30" s="609"/>
      <c r="CW30" s="609"/>
      <c r="CX30" s="609"/>
      <c r="CY30" s="610"/>
      <c r="CZ30" s="611">
        <v>10.6</v>
      </c>
      <c r="DA30" s="623"/>
      <c r="DB30" s="623"/>
      <c r="DC30" s="624"/>
      <c r="DD30" s="614">
        <v>543311</v>
      </c>
      <c r="DE30" s="609"/>
      <c r="DF30" s="609"/>
      <c r="DG30" s="609"/>
      <c r="DH30" s="609"/>
      <c r="DI30" s="609"/>
      <c r="DJ30" s="609"/>
      <c r="DK30" s="610"/>
      <c r="DL30" s="614">
        <v>543311</v>
      </c>
      <c r="DM30" s="609"/>
      <c r="DN30" s="609"/>
      <c r="DO30" s="609"/>
      <c r="DP30" s="609"/>
      <c r="DQ30" s="609"/>
      <c r="DR30" s="609"/>
      <c r="DS30" s="609"/>
      <c r="DT30" s="609"/>
      <c r="DU30" s="609"/>
      <c r="DV30" s="610"/>
      <c r="DW30" s="611">
        <v>21.2</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99.4</v>
      </c>
      <c r="BH31" s="671"/>
      <c r="BI31" s="671"/>
      <c r="BJ31" s="671"/>
      <c r="BK31" s="671"/>
      <c r="BL31" s="671"/>
      <c r="BM31" s="672">
        <v>95.9</v>
      </c>
      <c r="BN31" s="671"/>
      <c r="BO31" s="671"/>
      <c r="BP31" s="671"/>
      <c r="BQ31" s="673"/>
      <c r="BR31" s="670">
        <v>99.7</v>
      </c>
      <c r="BS31" s="671"/>
      <c r="BT31" s="671"/>
      <c r="BU31" s="671"/>
      <c r="BV31" s="671"/>
      <c r="BW31" s="671"/>
      <c r="BX31" s="672">
        <v>95.8</v>
      </c>
      <c r="BY31" s="671"/>
      <c r="BZ31" s="671"/>
      <c r="CA31" s="671"/>
      <c r="CB31" s="673"/>
      <c r="CD31" s="629"/>
      <c r="CE31" s="630"/>
      <c r="CF31" s="605" t="s">
        <v>301</v>
      </c>
      <c r="CG31" s="606"/>
      <c r="CH31" s="606"/>
      <c r="CI31" s="606"/>
      <c r="CJ31" s="606"/>
      <c r="CK31" s="606"/>
      <c r="CL31" s="606"/>
      <c r="CM31" s="606"/>
      <c r="CN31" s="606"/>
      <c r="CO31" s="606"/>
      <c r="CP31" s="606"/>
      <c r="CQ31" s="607"/>
      <c r="CR31" s="608">
        <v>20018</v>
      </c>
      <c r="CS31" s="621"/>
      <c r="CT31" s="621"/>
      <c r="CU31" s="621"/>
      <c r="CV31" s="621"/>
      <c r="CW31" s="621"/>
      <c r="CX31" s="621"/>
      <c r="CY31" s="622"/>
      <c r="CZ31" s="611">
        <v>0.3</v>
      </c>
      <c r="DA31" s="623"/>
      <c r="DB31" s="623"/>
      <c r="DC31" s="624"/>
      <c r="DD31" s="614">
        <v>16354</v>
      </c>
      <c r="DE31" s="621"/>
      <c r="DF31" s="621"/>
      <c r="DG31" s="621"/>
      <c r="DH31" s="621"/>
      <c r="DI31" s="621"/>
      <c r="DJ31" s="621"/>
      <c r="DK31" s="622"/>
      <c r="DL31" s="614">
        <v>16354</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510114</v>
      </c>
      <c r="S32" s="609"/>
      <c r="T32" s="609"/>
      <c r="U32" s="609"/>
      <c r="V32" s="609"/>
      <c r="W32" s="609"/>
      <c r="X32" s="609"/>
      <c r="Y32" s="610"/>
      <c r="Z32" s="646">
        <v>8.4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98.9</v>
      </c>
      <c r="BH32" s="621"/>
      <c r="BI32" s="621"/>
      <c r="BJ32" s="621"/>
      <c r="BK32" s="621"/>
      <c r="BL32" s="621"/>
      <c r="BM32" s="612">
        <v>93.1</v>
      </c>
      <c r="BN32" s="621"/>
      <c r="BO32" s="621"/>
      <c r="BP32" s="621"/>
      <c r="BQ32" s="644"/>
      <c r="BR32" s="679">
        <v>99.5</v>
      </c>
      <c r="BS32" s="621"/>
      <c r="BT32" s="621"/>
      <c r="BU32" s="621"/>
      <c r="BV32" s="621"/>
      <c r="BW32" s="621"/>
      <c r="BX32" s="612">
        <v>93.2</v>
      </c>
      <c r="BY32" s="621"/>
      <c r="BZ32" s="621"/>
      <c r="CA32" s="621"/>
      <c r="CB32" s="644"/>
      <c r="CD32" s="631"/>
      <c r="CE32" s="632"/>
      <c r="CF32" s="605" t="s">
        <v>305</v>
      </c>
      <c r="CG32" s="606"/>
      <c r="CH32" s="606"/>
      <c r="CI32" s="606"/>
      <c r="CJ32" s="606"/>
      <c r="CK32" s="606"/>
      <c r="CL32" s="606"/>
      <c r="CM32" s="606"/>
      <c r="CN32" s="606"/>
      <c r="CO32" s="606"/>
      <c r="CP32" s="606"/>
      <c r="CQ32" s="607"/>
      <c r="CR32" s="608">
        <v>337</v>
      </c>
      <c r="CS32" s="609"/>
      <c r="CT32" s="609"/>
      <c r="CU32" s="609"/>
      <c r="CV32" s="609"/>
      <c r="CW32" s="609"/>
      <c r="CX32" s="609"/>
      <c r="CY32" s="610"/>
      <c r="CZ32" s="611">
        <v>0</v>
      </c>
      <c r="DA32" s="623"/>
      <c r="DB32" s="623"/>
      <c r="DC32" s="624"/>
      <c r="DD32" s="614">
        <v>337</v>
      </c>
      <c r="DE32" s="609"/>
      <c r="DF32" s="609"/>
      <c r="DG32" s="609"/>
      <c r="DH32" s="609"/>
      <c r="DI32" s="609"/>
      <c r="DJ32" s="609"/>
      <c r="DK32" s="610"/>
      <c r="DL32" s="614">
        <v>337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47459</v>
      </c>
      <c r="S33" s="609"/>
      <c r="T33" s="609"/>
      <c r="U33" s="609"/>
      <c r="V33" s="609"/>
      <c r="W33" s="609"/>
      <c r="X33" s="609"/>
      <c r="Y33" s="610"/>
      <c r="Z33" s="646">
        <v>0.8</v>
      </c>
      <c r="AA33" s="646"/>
      <c r="AB33" s="646"/>
      <c r="AC33" s="646"/>
      <c r="AD33" s="647">
        <v>18475</v>
      </c>
      <c r="AE33" s="647"/>
      <c r="AF33" s="647"/>
      <c r="AG33" s="647"/>
      <c r="AH33" s="647"/>
      <c r="AI33" s="647"/>
      <c r="AJ33" s="647"/>
      <c r="AK33" s="647"/>
      <c r="AL33" s="611">
        <v>0.7</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99.6</v>
      </c>
      <c r="BH33" s="593"/>
      <c r="BI33" s="593"/>
      <c r="BJ33" s="593"/>
      <c r="BK33" s="593"/>
      <c r="BL33" s="593"/>
      <c r="BM33" s="639">
        <v>97.6</v>
      </c>
      <c r="BN33" s="593"/>
      <c r="BO33" s="593"/>
      <c r="BP33" s="593"/>
      <c r="BQ33" s="656"/>
      <c r="BR33" s="669">
        <v>99.8</v>
      </c>
      <c r="BS33" s="593"/>
      <c r="BT33" s="593"/>
      <c r="BU33" s="593"/>
      <c r="BV33" s="593"/>
      <c r="BW33" s="593"/>
      <c r="BX33" s="639">
        <v>97.1</v>
      </c>
      <c r="BY33" s="593"/>
      <c r="BZ33" s="593"/>
      <c r="CA33" s="593"/>
      <c r="CB33" s="656"/>
      <c r="CD33" s="605" t="s">
        <v>308</v>
      </c>
      <c r="CE33" s="606"/>
      <c r="CF33" s="606"/>
      <c r="CG33" s="606"/>
      <c r="CH33" s="606"/>
      <c r="CI33" s="606"/>
      <c r="CJ33" s="606"/>
      <c r="CK33" s="606"/>
      <c r="CL33" s="606"/>
      <c r="CM33" s="606"/>
      <c r="CN33" s="606"/>
      <c r="CO33" s="606"/>
      <c r="CP33" s="606"/>
      <c r="CQ33" s="607"/>
      <c r="CR33" s="608">
        <v>3450741</v>
      </c>
      <c r="CS33" s="621"/>
      <c r="CT33" s="621"/>
      <c r="CU33" s="621"/>
      <c r="CV33" s="621"/>
      <c r="CW33" s="621"/>
      <c r="CX33" s="621"/>
      <c r="CY33" s="622"/>
      <c r="CZ33" s="611">
        <v>58.7</v>
      </c>
      <c r="DA33" s="623"/>
      <c r="DB33" s="623"/>
      <c r="DC33" s="624"/>
      <c r="DD33" s="614">
        <v>1633967</v>
      </c>
      <c r="DE33" s="621"/>
      <c r="DF33" s="621"/>
      <c r="DG33" s="621"/>
      <c r="DH33" s="621"/>
      <c r="DI33" s="621"/>
      <c r="DJ33" s="621"/>
      <c r="DK33" s="622"/>
      <c r="DL33" s="614">
        <v>966630</v>
      </c>
      <c r="DM33" s="621"/>
      <c r="DN33" s="621"/>
      <c r="DO33" s="621"/>
      <c r="DP33" s="621"/>
      <c r="DQ33" s="621"/>
      <c r="DR33" s="621"/>
      <c r="DS33" s="621"/>
      <c r="DT33" s="621"/>
      <c r="DU33" s="621"/>
      <c r="DV33" s="622"/>
      <c r="DW33" s="611">
        <v>37.700000000000003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635077</v>
      </c>
      <c r="S34" s="609"/>
      <c r="T34" s="609"/>
      <c r="U34" s="609"/>
      <c r="V34" s="609"/>
      <c r="W34" s="609"/>
      <c r="X34" s="609"/>
      <c r="Y34" s="610"/>
      <c r="Z34" s="646">
        <v>10.5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653506</v>
      </c>
      <c r="CS34" s="609"/>
      <c r="CT34" s="609"/>
      <c r="CU34" s="609"/>
      <c r="CV34" s="609"/>
      <c r="CW34" s="609"/>
      <c r="CX34" s="609"/>
      <c r="CY34" s="610"/>
      <c r="CZ34" s="611">
        <v>11.1</v>
      </c>
      <c r="DA34" s="623"/>
      <c r="DB34" s="623"/>
      <c r="DC34" s="624"/>
      <c r="DD34" s="614">
        <v>317483</v>
      </c>
      <c r="DE34" s="609"/>
      <c r="DF34" s="609"/>
      <c r="DG34" s="609"/>
      <c r="DH34" s="609"/>
      <c r="DI34" s="609"/>
      <c r="DJ34" s="609"/>
      <c r="DK34" s="610"/>
      <c r="DL34" s="614">
        <v>271206</v>
      </c>
      <c r="DM34" s="609"/>
      <c r="DN34" s="609"/>
      <c r="DO34" s="609"/>
      <c r="DP34" s="609"/>
      <c r="DQ34" s="609"/>
      <c r="DR34" s="609"/>
      <c r="DS34" s="609"/>
      <c r="DT34" s="609"/>
      <c r="DU34" s="609"/>
      <c r="DV34" s="610"/>
      <c r="DW34" s="611">
        <v>10.6</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655700</v>
      </c>
      <c r="S35" s="609"/>
      <c r="T35" s="609"/>
      <c r="U35" s="609"/>
      <c r="V35" s="609"/>
      <c r="W35" s="609"/>
      <c r="X35" s="609"/>
      <c r="Y35" s="610"/>
      <c r="Z35" s="646">
        <v>10.8</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226221</v>
      </c>
      <c r="CS35" s="621"/>
      <c r="CT35" s="621"/>
      <c r="CU35" s="621"/>
      <c r="CV35" s="621"/>
      <c r="CW35" s="621"/>
      <c r="CX35" s="621"/>
      <c r="CY35" s="622"/>
      <c r="CZ35" s="611">
        <v>3.8</v>
      </c>
      <c r="DA35" s="623"/>
      <c r="DB35" s="623"/>
      <c r="DC35" s="624"/>
      <c r="DD35" s="614">
        <v>89034</v>
      </c>
      <c r="DE35" s="621"/>
      <c r="DF35" s="621"/>
      <c r="DG35" s="621"/>
      <c r="DH35" s="621"/>
      <c r="DI35" s="621"/>
      <c r="DJ35" s="621"/>
      <c r="DK35" s="622"/>
      <c r="DL35" s="614">
        <v>42247</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62095</v>
      </c>
      <c r="S36" s="609"/>
      <c r="T36" s="609"/>
      <c r="U36" s="609"/>
      <c r="V36" s="609"/>
      <c r="W36" s="609"/>
      <c r="X36" s="609"/>
      <c r="Y36" s="610"/>
      <c r="Z36" s="646">
        <v>1</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811542</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8761</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963207</v>
      </c>
      <c r="CS36" s="609"/>
      <c r="CT36" s="609"/>
      <c r="CU36" s="609"/>
      <c r="CV36" s="609"/>
      <c r="CW36" s="609"/>
      <c r="CX36" s="609"/>
      <c r="CY36" s="610"/>
      <c r="CZ36" s="611">
        <v>16.399999999999999</v>
      </c>
      <c r="DA36" s="623"/>
      <c r="DB36" s="623"/>
      <c r="DC36" s="624"/>
      <c r="DD36" s="614">
        <v>432898</v>
      </c>
      <c r="DE36" s="609"/>
      <c r="DF36" s="609"/>
      <c r="DG36" s="609"/>
      <c r="DH36" s="609"/>
      <c r="DI36" s="609"/>
      <c r="DJ36" s="609"/>
      <c r="DK36" s="610"/>
      <c r="DL36" s="614">
        <v>375002</v>
      </c>
      <c r="DM36" s="609"/>
      <c r="DN36" s="609"/>
      <c r="DO36" s="609"/>
      <c r="DP36" s="609"/>
      <c r="DQ36" s="609"/>
      <c r="DR36" s="609"/>
      <c r="DS36" s="609"/>
      <c r="DT36" s="609"/>
      <c r="DU36" s="609"/>
      <c r="DV36" s="610"/>
      <c r="DW36" s="611">
        <v>14.6</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185615</v>
      </c>
      <c r="S37" s="609"/>
      <c r="T37" s="609"/>
      <c r="U37" s="609"/>
      <c r="V37" s="609"/>
      <c r="W37" s="609"/>
      <c r="X37" s="609"/>
      <c r="Y37" s="610"/>
      <c r="Z37" s="646">
        <v>3.1</v>
      </c>
      <c r="AA37" s="646"/>
      <c r="AB37" s="646"/>
      <c r="AC37" s="646"/>
      <c r="AD37" s="647">
        <v>4863</v>
      </c>
      <c r="AE37" s="647"/>
      <c r="AF37" s="647"/>
      <c r="AG37" s="647"/>
      <c r="AH37" s="647"/>
      <c r="AI37" s="647"/>
      <c r="AJ37" s="647"/>
      <c r="AK37" s="647"/>
      <c r="AL37" s="611">
        <v>0.2</v>
      </c>
      <c r="AM37" s="612"/>
      <c r="AN37" s="612"/>
      <c r="AO37" s="648"/>
      <c r="AQ37" s="641" t="s">
        <v>320</v>
      </c>
      <c r="AR37" s="642"/>
      <c r="AS37" s="642"/>
      <c r="AT37" s="642"/>
      <c r="AU37" s="642"/>
      <c r="AV37" s="642"/>
      <c r="AW37" s="642"/>
      <c r="AX37" s="642"/>
      <c r="AY37" s="643"/>
      <c r="AZ37" s="608">
        <v>316621</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21647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334026</v>
      </c>
      <c r="CS37" s="621"/>
      <c r="CT37" s="621"/>
      <c r="CU37" s="621"/>
      <c r="CV37" s="621"/>
      <c r="CW37" s="621"/>
      <c r="CX37" s="621"/>
      <c r="CY37" s="622"/>
      <c r="CZ37" s="611">
        <v>5.7</v>
      </c>
      <c r="DA37" s="623"/>
      <c r="DB37" s="623"/>
      <c r="DC37" s="624"/>
      <c r="DD37" s="614">
        <v>204026</v>
      </c>
      <c r="DE37" s="621"/>
      <c r="DF37" s="621"/>
      <c r="DG37" s="621"/>
      <c r="DH37" s="621"/>
      <c r="DI37" s="621"/>
      <c r="DJ37" s="621"/>
      <c r="DK37" s="622"/>
      <c r="DL37" s="614">
        <v>148470</v>
      </c>
      <c r="DM37" s="621"/>
      <c r="DN37" s="621"/>
      <c r="DO37" s="621"/>
      <c r="DP37" s="621"/>
      <c r="DQ37" s="621"/>
      <c r="DR37" s="621"/>
      <c r="DS37" s="621"/>
      <c r="DT37" s="621"/>
      <c r="DU37" s="621"/>
      <c r="DV37" s="622"/>
      <c r="DW37" s="611">
        <v>5.8</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786703</v>
      </c>
      <c r="S38" s="609"/>
      <c r="T38" s="609"/>
      <c r="U38" s="609"/>
      <c r="V38" s="609"/>
      <c r="W38" s="609"/>
      <c r="X38" s="609"/>
      <c r="Y38" s="610"/>
      <c r="Z38" s="646">
        <v>13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141350</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407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743501</v>
      </c>
      <c r="CS38" s="609"/>
      <c r="CT38" s="609"/>
      <c r="CU38" s="609"/>
      <c r="CV38" s="609"/>
      <c r="CW38" s="609"/>
      <c r="CX38" s="609"/>
      <c r="CY38" s="610"/>
      <c r="CZ38" s="611">
        <v>12.6</v>
      </c>
      <c r="DA38" s="623"/>
      <c r="DB38" s="623"/>
      <c r="DC38" s="624"/>
      <c r="DD38" s="614">
        <v>712134</v>
      </c>
      <c r="DE38" s="609"/>
      <c r="DF38" s="609"/>
      <c r="DG38" s="609"/>
      <c r="DH38" s="609"/>
      <c r="DI38" s="609"/>
      <c r="DJ38" s="609"/>
      <c r="DK38" s="610"/>
      <c r="DL38" s="614">
        <v>278175</v>
      </c>
      <c r="DM38" s="609"/>
      <c r="DN38" s="609"/>
      <c r="DO38" s="609"/>
      <c r="DP38" s="609"/>
      <c r="DQ38" s="609"/>
      <c r="DR38" s="609"/>
      <c r="DS38" s="609"/>
      <c r="DT38" s="609"/>
      <c r="DU38" s="609"/>
      <c r="DV38" s="610"/>
      <c r="DW38" s="611">
        <v>10.8</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68041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675</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798606</v>
      </c>
      <c r="CS39" s="621"/>
      <c r="CT39" s="621"/>
      <c r="CU39" s="621"/>
      <c r="CV39" s="621"/>
      <c r="CW39" s="621"/>
      <c r="CX39" s="621"/>
      <c r="CY39" s="622"/>
      <c r="CZ39" s="611">
        <v>13.6</v>
      </c>
      <c r="DA39" s="623"/>
      <c r="DB39" s="623"/>
      <c r="DC39" s="624"/>
      <c r="DD39" s="614">
        <v>82418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8703</v>
      </c>
      <c r="S40" s="609"/>
      <c r="T40" s="609"/>
      <c r="U40" s="609"/>
      <c r="V40" s="609"/>
      <c r="W40" s="609"/>
      <c r="X40" s="609"/>
      <c r="Y40" s="610"/>
      <c r="Z40" s="646">
        <v>0.1</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v>63644</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130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65700</v>
      </c>
      <c r="CS40" s="609"/>
      <c r="CT40" s="609"/>
      <c r="CU40" s="609"/>
      <c r="CV40" s="609"/>
      <c r="CW40" s="609"/>
      <c r="CX40" s="609"/>
      <c r="CY40" s="610"/>
      <c r="CZ40" s="611">
        <v>1.1000000000000001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6054879</v>
      </c>
      <c r="S41" s="633"/>
      <c r="T41" s="633"/>
      <c r="U41" s="633"/>
      <c r="V41" s="633"/>
      <c r="W41" s="633"/>
      <c r="X41" s="633"/>
      <c r="Y41" s="636"/>
      <c r="Z41" s="637">
        <v>100</v>
      </c>
      <c r="AA41" s="637"/>
      <c r="AB41" s="637"/>
      <c r="AC41" s="637"/>
      <c r="AD41" s="638">
        <v>2555995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49756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172130</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289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1046627</v>
      </c>
      <c r="CS42" s="621"/>
      <c r="CT42" s="621"/>
      <c r="CU42" s="621"/>
      <c r="CV42" s="621"/>
      <c r="CW42" s="621"/>
      <c r="CX42" s="621"/>
      <c r="CY42" s="622"/>
      <c r="CZ42" s="611">
        <v>17.8</v>
      </c>
      <c r="DA42" s="623"/>
      <c r="DB42" s="623"/>
      <c r="DC42" s="624"/>
      <c r="DD42" s="614">
        <v>120640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13260</v>
      </c>
      <c r="CS43" s="621"/>
      <c r="CT43" s="621"/>
      <c r="CU43" s="621"/>
      <c r="CV43" s="621"/>
      <c r="CW43" s="621"/>
      <c r="CX43" s="621"/>
      <c r="CY43" s="622"/>
      <c r="CZ43" s="611">
        <v>0.2</v>
      </c>
      <c r="DA43" s="623"/>
      <c r="DB43" s="623"/>
      <c r="DC43" s="624"/>
      <c r="DD43" s="614">
        <v>13260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1046627</v>
      </c>
      <c r="CS44" s="609"/>
      <c r="CT44" s="609"/>
      <c r="CU44" s="609"/>
      <c r="CV44" s="609"/>
      <c r="CW44" s="609"/>
      <c r="CX44" s="609"/>
      <c r="CY44" s="610"/>
      <c r="CZ44" s="611">
        <v>17.8</v>
      </c>
      <c r="DA44" s="612"/>
      <c r="DB44" s="612"/>
      <c r="DC44" s="613"/>
      <c r="DD44" s="614">
        <v>120640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243590</v>
      </c>
      <c r="CS45" s="621"/>
      <c r="CT45" s="621"/>
      <c r="CU45" s="621"/>
      <c r="CV45" s="621"/>
      <c r="CW45" s="621"/>
      <c r="CX45" s="621"/>
      <c r="CY45" s="622"/>
      <c r="CZ45" s="611">
        <v>4.0999999999999996</v>
      </c>
      <c r="DA45" s="623"/>
      <c r="DB45" s="623"/>
      <c r="DC45" s="624"/>
      <c r="DD45" s="614">
        <v>34007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748679</v>
      </c>
      <c r="CS46" s="609"/>
      <c r="CT46" s="609"/>
      <c r="CU46" s="609"/>
      <c r="CV46" s="609"/>
      <c r="CW46" s="609"/>
      <c r="CX46" s="609"/>
      <c r="CY46" s="610"/>
      <c r="CZ46" s="611">
        <v>12.7</v>
      </c>
      <c r="DA46" s="612"/>
      <c r="DB46" s="612"/>
      <c r="DC46" s="613"/>
      <c r="DD46" s="614">
        <v>80575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5881985</v>
      </c>
      <c r="CS49" s="593"/>
      <c r="CT49" s="593"/>
      <c r="CU49" s="593"/>
      <c r="CV49" s="593"/>
      <c r="CW49" s="593"/>
      <c r="CX49" s="593"/>
      <c r="CY49" s="594"/>
      <c r="CZ49" s="595">
        <v>100</v>
      </c>
      <c r="DA49" s="596"/>
      <c r="DB49" s="596"/>
      <c r="DC49" s="597"/>
      <c r="DD49" s="598">
        <v>2831398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owfK46IMOjs7nEMYQ+ay8k7pt7bPdsPaJ6Wj1nkTHgkyGaQxKJD/ecfuTjd+mXuvnkLMN2ZKyQXYOHWHG9AMw==" saltValue="dOSHkDAS463mtiY6+B87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F70" zoomScale="70" zoomScaleNormal="25" zoomScaleSheetLayoutView="70" workbookViewId="0">
      <selection activeCell="BQ104" sqref="BQ104:DZ10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6009</v>
      </c>
      <c r="R7" s="1090"/>
      <c r="S7" s="1090"/>
      <c r="T7" s="1090"/>
      <c r="U7" s="1090"/>
      <c r="V7" s="1090">
        <v>5836</v>
      </c>
      <c r="W7" s="1090"/>
      <c r="X7" s="1090"/>
      <c r="Y7" s="1090"/>
      <c r="Z7" s="1090"/>
      <c r="AA7" s="1090">
        <v>172</v>
      </c>
      <c r="AB7" s="1090"/>
      <c r="AC7" s="1090"/>
      <c r="AD7" s="1090"/>
      <c r="AE7" s="1091"/>
      <c r="AF7" s="1092">
        <v>169</v>
      </c>
      <c r="AG7" s="1093"/>
      <c r="AH7" s="1093"/>
      <c r="AI7" s="1093"/>
      <c r="AJ7" s="1094"/>
      <c r="AK7" s="1095">
        <v>656</v>
      </c>
      <c r="AL7" s="1096"/>
      <c r="AM7" s="1096"/>
      <c r="AN7" s="1096"/>
      <c r="AO7" s="1096"/>
      <c r="AP7" s="1096">
        <v>5798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557</v>
      </c>
      <c r="BT7" s="1087"/>
      <c r="BU7" s="1087"/>
      <c r="BV7" s="1087"/>
      <c r="BW7" s="1087"/>
      <c r="BX7" s="1087"/>
      <c r="BY7" s="1087"/>
      <c r="BZ7" s="1087"/>
      <c r="CA7" s="1087"/>
      <c r="CB7" s="1087"/>
      <c r="CC7" s="1087"/>
      <c r="CD7" s="1087"/>
      <c r="CE7" s="1087"/>
      <c r="CF7" s="1087"/>
      <c r="CG7" s="1099"/>
      <c r="CH7" s="1083">
        <v>3</v>
      </c>
      <c r="CI7" s="1084"/>
      <c r="CJ7" s="1084"/>
      <c r="CK7" s="1084"/>
      <c r="CL7" s="1085"/>
      <c r="CM7" s="1083">
        <v>115</v>
      </c>
      <c r="CN7" s="1084"/>
      <c r="CO7" s="1084"/>
      <c r="CP7" s="1084"/>
      <c r="CQ7" s="1085"/>
      <c r="CR7" s="1083">
        <v>35</v>
      </c>
      <c r="CS7" s="1084"/>
      <c r="CT7" s="1084"/>
      <c r="CU7" s="1084"/>
      <c r="CV7" s="1085"/>
      <c r="CW7" s="1083" t="s">
        <v>551</v>
      </c>
      <c r="CX7" s="1084"/>
      <c r="CY7" s="1084"/>
      <c r="CZ7" s="1084"/>
      <c r="DA7" s="1085"/>
      <c r="DB7" s="1083" t="s">
        <v>551</v>
      </c>
      <c r="DC7" s="1084"/>
      <c r="DD7" s="1084"/>
      <c r="DE7" s="1084"/>
      <c r="DF7" s="1085"/>
      <c r="DG7" s="1083" t="s">
        <v>551</v>
      </c>
      <c r="DH7" s="1084"/>
      <c r="DI7" s="1084"/>
      <c r="DJ7" s="1084"/>
      <c r="DK7" s="1085"/>
      <c r="DL7" s="1083" t="s">
        <v>551</v>
      </c>
      <c r="DM7" s="1084"/>
      <c r="DN7" s="1084"/>
      <c r="DO7" s="1084"/>
      <c r="DP7" s="1085"/>
      <c r="DQ7" s="1083" t="s">
        <v>551</v>
      </c>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57</v>
      </c>
      <c r="R8" s="1026"/>
      <c r="S8" s="1026"/>
      <c r="T8" s="1026"/>
      <c r="U8" s="1026"/>
      <c r="V8" s="1026">
        <v>56</v>
      </c>
      <c r="W8" s="1026"/>
      <c r="X8" s="1026"/>
      <c r="Y8" s="1026"/>
      <c r="Z8" s="1026"/>
      <c r="AA8" s="1026">
        <v>1</v>
      </c>
      <c r="AB8" s="1026"/>
      <c r="AC8" s="1026"/>
      <c r="AD8" s="1026"/>
      <c r="AE8" s="1027"/>
      <c r="AF8" s="1022">
        <v>1</v>
      </c>
      <c r="AG8" s="1023"/>
      <c r="AH8" s="1023"/>
      <c r="AI8" s="1023"/>
      <c r="AJ8" s="1024"/>
      <c r="AK8" s="1067">
        <v>11</v>
      </c>
      <c r="AL8" s="1068"/>
      <c r="AM8" s="1068"/>
      <c r="AN8" s="1068"/>
      <c r="AO8" s="1068"/>
      <c r="AP8" s="1068">
        <v>19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6066</v>
      </c>
      <c r="R23" s="1048"/>
      <c r="S23" s="1048"/>
      <c r="T23" s="1048"/>
      <c r="U23" s="1048"/>
      <c r="V23" s="1048">
        <v>5892</v>
      </c>
      <c r="W23" s="1048"/>
      <c r="X23" s="1048"/>
      <c r="Y23" s="1048"/>
      <c r="Z23" s="1048"/>
      <c r="AA23" s="1048">
        <v>173</v>
      </c>
      <c r="AB23" s="1048"/>
      <c r="AC23" s="1048"/>
      <c r="AD23" s="1048"/>
      <c r="AE23" s="1055"/>
      <c r="AF23" s="1056">
        <v>169</v>
      </c>
      <c r="AG23" s="1048"/>
      <c r="AH23" s="1048"/>
      <c r="AI23" s="1048"/>
      <c r="AJ23" s="1057"/>
      <c r="AK23" s="1058"/>
      <c r="AL23" s="1059"/>
      <c r="AM23" s="1059"/>
      <c r="AN23" s="1059"/>
      <c r="AO23" s="1059"/>
      <c r="AP23" s="1048">
        <v>5817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345</v>
      </c>
      <c r="R28" s="1038"/>
      <c r="S28" s="1038"/>
      <c r="T28" s="1038"/>
      <c r="U28" s="1038"/>
      <c r="V28" s="1038">
        <v>336</v>
      </c>
      <c r="W28" s="1038"/>
      <c r="X28" s="1038"/>
      <c r="Y28" s="1038"/>
      <c r="Z28" s="1038"/>
      <c r="AA28" s="1038">
        <v>9</v>
      </c>
      <c r="AB28" s="1038"/>
      <c r="AC28" s="1038"/>
      <c r="AD28" s="1038"/>
      <c r="AE28" s="1039"/>
      <c r="AF28" s="1040">
        <v>9</v>
      </c>
      <c r="AG28" s="1038"/>
      <c r="AH28" s="1038"/>
      <c r="AI28" s="1038"/>
      <c r="AJ28" s="1041"/>
      <c r="AK28" s="1029">
        <v>30</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44</v>
      </c>
      <c r="R29" s="1026"/>
      <c r="S29" s="1026"/>
      <c r="T29" s="1026"/>
      <c r="U29" s="1026"/>
      <c r="V29" s="1026">
        <v>44</v>
      </c>
      <c r="W29" s="1026"/>
      <c r="X29" s="1026"/>
      <c r="Y29" s="1026"/>
      <c r="Z29" s="1026"/>
      <c r="AA29" s="1026">
        <v>0</v>
      </c>
      <c r="AB29" s="1026"/>
      <c r="AC29" s="1026"/>
      <c r="AD29" s="1026"/>
      <c r="AE29" s="1027"/>
      <c r="AF29" s="1022">
        <v>0</v>
      </c>
      <c r="AG29" s="1023"/>
      <c r="AH29" s="1023"/>
      <c r="AI29" s="1023"/>
      <c r="AJ29" s="1024"/>
      <c r="AK29" s="967">
        <v>16</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329</v>
      </c>
      <c r="R30" s="1026"/>
      <c r="S30" s="1026"/>
      <c r="T30" s="1026"/>
      <c r="U30" s="1026"/>
      <c r="V30" s="1026">
        <v>305</v>
      </c>
      <c r="W30" s="1026"/>
      <c r="X30" s="1026"/>
      <c r="Y30" s="1026"/>
      <c r="Z30" s="1026"/>
      <c r="AA30" s="1026">
        <v>24</v>
      </c>
      <c r="AB30" s="1026"/>
      <c r="AC30" s="1026"/>
      <c r="AD30" s="1026"/>
      <c r="AE30" s="1027"/>
      <c r="AF30" s="1022">
        <v>24</v>
      </c>
      <c r="AG30" s="1023"/>
      <c r="AH30" s="1023"/>
      <c r="AI30" s="1023"/>
      <c r="AJ30" s="1024"/>
      <c r="AK30" s="967">
        <v>74</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608</v>
      </c>
      <c r="R31" s="1026"/>
      <c r="S31" s="1026"/>
      <c r="T31" s="1026"/>
      <c r="U31" s="1026"/>
      <c r="V31" s="1026">
        <v>602</v>
      </c>
      <c r="W31" s="1026"/>
      <c r="X31" s="1026"/>
      <c r="Y31" s="1026"/>
      <c r="Z31" s="1026"/>
      <c r="AA31" s="1026">
        <v>6</v>
      </c>
      <c r="AB31" s="1026"/>
      <c r="AC31" s="1026"/>
      <c r="AD31" s="1026"/>
      <c r="AE31" s="1027"/>
      <c r="AF31" s="1022">
        <v>5</v>
      </c>
      <c r="AG31" s="1023"/>
      <c r="AH31" s="1023"/>
      <c r="AI31" s="1023"/>
      <c r="AJ31" s="1024"/>
      <c r="AK31" s="967">
        <v>322</v>
      </c>
      <c r="AL31" s="958"/>
      <c r="AM31" s="958"/>
      <c r="AN31" s="958"/>
      <c r="AO31" s="958"/>
      <c r="AP31" s="958">
        <v>1512</v>
      </c>
      <c r="AQ31" s="958"/>
      <c r="AR31" s="958"/>
      <c r="AS31" s="958"/>
      <c r="AT31" s="958"/>
      <c r="AU31" s="958">
        <v>671</v>
      </c>
      <c r="AV31" s="958"/>
      <c r="AW31" s="958"/>
      <c r="AX31" s="958"/>
      <c r="AY31" s="958"/>
      <c r="AZ31" s="1028" t="s">
        <v>551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67</v>
      </c>
      <c r="R32" s="1026"/>
      <c r="S32" s="1026"/>
      <c r="T32" s="1026"/>
      <c r="U32" s="1026"/>
      <c r="V32" s="1026">
        <v>65</v>
      </c>
      <c r="W32" s="1026"/>
      <c r="X32" s="1026"/>
      <c r="Y32" s="1026"/>
      <c r="Z32" s="1026"/>
      <c r="AA32" s="1026">
        <v>2</v>
      </c>
      <c r="AB32" s="1026"/>
      <c r="AC32" s="1026"/>
      <c r="AD32" s="1026"/>
      <c r="AE32" s="1027"/>
      <c r="AF32" s="1022">
        <v>2</v>
      </c>
      <c r="AG32" s="1023"/>
      <c r="AH32" s="1023"/>
      <c r="AI32" s="1023"/>
      <c r="AJ32" s="1024"/>
      <c r="AK32" s="967">
        <v>34</v>
      </c>
      <c r="AL32" s="958"/>
      <c r="AM32" s="958"/>
      <c r="AN32" s="958"/>
      <c r="AO32" s="958"/>
      <c r="AP32" s="958">
        <v>7</v>
      </c>
      <c r="AQ32" s="958"/>
      <c r="AR32" s="958"/>
      <c r="AS32" s="958"/>
      <c r="AT32" s="958"/>
      <c r="AU32" s="958">
        <v>4</v>
      </c>
      <c r="AV32" s="958"/>
      <c r="AW32" s="958"/>
      <c r="AX32" s="958"/>
      <c r="AY32" s="958"/>
      <c r="AZ32" s="1028" t="s">
        <v>551</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77</v>
      </c>
      <c r="R33" s="1026"/>
      <c r="S33" s="1026"/>
      <c r="T33" s="1026"/>
      <c r="U33" s="1026"/>
      <c r="V33" s="1026">
        <v>70</v>
      </c>
      <c r="W33" s="1026"/>
      <c r="X33" s="1026"/>
      <c r="Y33" s="1026"/>
      <c r="Z33" s="1026"/>
      <c r="AA33" s="1026">
        <v>7</v>
      </c>
      <c r="AB33" s="1026"/>
      <c r="AC33" s="1026"/>
      <c r="AD33" s="1026"/>
      <c r="AE33" s="1027"/>
      <c r="AF33" s="1022">
        <v>7</v>
      </c>
      <c r="AG33" s="1023"/>
      <c r="AH33" s="1023"/>
      <c r="AI33" s="1023"/>
      <c r="AJ33" s="1024"/>
      <c r="AK33" s="967" t="s">
        <v>551</v>
      </c>
      <c r="AL33" s="958"/>
      <c r="AM33" s="958"/>
      <c r="AN33" s="958"/>
      <c r="AO33" s="958"/>
      <c r="AP33" s="958">
        <v>37</v>
      </c>
      <c r="AQ33" s="958"/>
      <c r="AR33" s="958"/>
      <c r="AS33" s="958"/>
      <c r="AT33" s="958"/>
      <c r="AU33" s="958">
        <v>0</v>
      </c>
      <c r="AV33" s="958"/>
      <c r="AW33" s="958"/>
      <c r="AX33" s="958"/>
      <c r="AY33" s="958"/>
      <c r="AZ33" s="1028" t="s">
        <v>551</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445</v>
      </c>
      <c r="R34" s="1026"/>
      <c r="S34" s="1026"/>
      <c r="T34" s="1026"/>
      <c r="U34" s="1026"/>
      <c r="V34" s="1026">
        <v>442</v>
      </c>
      <c r="W34" s="1026"/>
      <c r="X34" s="1026"/>
      <c r="Y34" s="1026"/>
      <c r="Z34" s="1026"/>
      <c r="AA34" s="1026">
        <v>3</v>
      </c>
      <c r="AB34" s="1026"/>
      <c r="AC34" s="1026"/>
      <c r="AD34" s="1026"/>
      <c r="AE34" s="1027"/>
      <c r="AF34" s="1022">
        <v>3</v>
      </c>
      <c r="AG34" s="1023"/>
      <c r="AH34" s="1023"/>
      <c r="AI34" s="1023"/>
      <c r="AJ34" s="1024"/>
      <c r="AK34" s="967">
        <v>141</v>
      </c>
      <c r="AL34" s="958"/>
      <c r="AM34" s="958"/>
      <c r="AN34" s="958"/>
      <c r="AO34" s="958"/>
      <c r="AP34" s="958">
        <v>1062</v>
      </c>
      <c r="AQ34" s="958"/>
      <c r="AR34" s="958"/>
      <c r="AS34" s="958"/>
      <c r="AT34" s="958"/>
      <c r="AU34" s="958">
        <v>880</v>
      </c>
      <c r="AV34" s="958"/>
      <c r="AW34" s="958"/>
      <c r="AX34" s="958"/>
      <c r="AY34" s="958"/>
      <c r="AZ34" s="1028" t="s">
        <v>551</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398</v>
      </c>
      <c r="C35" s="1018"/>
      <c r="D35" s="1018"/>
      <c r="E35" s="1018"/>
      <c r="F35" s="1018"/>
      <c r="G35" s="1018"/>
      <c r="H35" s="1018"/>
      <c r="I35" s="1018"/>
      <c r="J35" s="1018"/>
      <c r="K35" s="1018"/>
      <c r="L35" s="1018"/>
      <c r="M35" s="1018"/>
      <c r="N35" s="1018"/>
      <c r="O35" s="1018"/>
      <c r="P35" s="1019"/>
      <c r="Q35" s="1025">
        <v>67</v>
      </c>
      <c r="R35" s="1026"/>
      <c r="S35" s="1026"/>
      <c r="T35" s="1026"/>
      <c r="U35" s="1026"/>
      <c r="V35" s="1026">
        <v>67</v>
      </c>
      <c r="W35" s="1026"/>
      <c r="X35" s="1026"/>
      <c r="Y35" s="1026"/>
      <c r="Z35" s="1026"/>
      <c r="AA35" s="1026">
        <v>0</v>
      </c>
      <c r="AB35" s="1026"/>
      <c r="AC35" s="1026"/>
      <c r="AD35" s="1026"/>
      <c r="AE35" s="1027"/>
      <c r="AF35" s="1022">
        <v>0</v>
      </c>
      <c r="AG35" s="1023"/>
      <c r="AH35" s="1023"/>
      <c r="AI35" s="1023"/>
      <c r="AJ35" s="1024"/>
      <c r="AK35" s="967">
        <v>64</v>
      </c>
      <c r="AL35" s="958"/>
      <c r="AM35" s="958"/>
      <c r="AN35" s="958"/>
      <c r="AO35" s="958"/>
      <c r="AP35" s="958">
        <v>170</v>
      </c>
      <c r="AQ35" s="958"/>
      <c r="AR35" s="958"/>
      <c r="AS35" s="958"/>
      <c r="AT35" s="958"/>
      <c r="AU35" s="958">
        <v>162</v>
      </c>
      <c r="AV35" s="958"/>
      <c r="AW35" s="958"/>
      <c r="AX35" s="958"/>
      <c r="AY35" s="958"/>
      <c r="AZ35" s="1028" t="s">
        <v>551</v>
      </c>
      <c r="BA35" s="1028"/>
      <c r="BB35" s="1028"/>
      <c r="BC35" s="1028"/>
      <c r="BD35" s="1028"/>
      <c r="BE35" s="959" t="s">
        <v>396</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399</v>
      </c>
      <c r="C36" s="1018"/>
      <c r="D36" s="1018"/>
      <c r="E36" s="1018"/>
      <c r="F36" s="1018"/>
      <c r="G36" s="1018"/>
      <c r="H36" s="1018"/>
      <c r="I36" s="1018"/>
      <c r="J36" s="1018"/>
      <c r="K36" s="1018"/>
      <c r="L36" s="1018"/>
      <c r="M36" s="1018"/>
      <c r="N36" s="1018"/>
      <c r="O36" s="1018"/>
      <c r="P36" s="1019"/>
      <c r="Q36" s="1025">
        <v>65</v>
      </c>
      <c r="R36" s="1026"/>
      <c r="S36" s="1026"/>
      <c r="T36" s="1026"/>
      <c r="U36" s="1026"/>
      <c r="V36" s="1026">
        <v>84</v>
      </c>
      <c r="W36" s="1026"/>
      <c r="X36" s="1026"/>
      <c r="Y36" s="1026"/>
      <c r="Z36" s="1026"/>
      <c r="AA36" s="1026">
        <v>1</v>
      </c>
      <c r="AB36" s="1026"/>
      <c r="AC36" s="1026"/>
      <c r="AD36" s="1026"/>
      <c r="AE36" s="1027"/>
      <c r="AF36" s="1022">
        <v>1</v>
      </c>
      <c r="AG36" s="1023"/>
      <c r="AH36" s="1023"/>
      <c r="AI36" s="1023"/>
      <c r="AJ36" s="1024"/>
      <c r="AK36" s="967">
        <v>50</v>
      </c>
      <c r="AL36" s="958"/>
      <c r="AM36" s="958"/>
      <c r="AN36" s="958"/>
      <c r="AO36" s="958"/>
      <c r="AP36" s="958">
        <v>0</v>
      </c>
      <c r="AQ36" s="958"/>
      <c r="AR36" s="958"/>
      <c r="AS36" s="958"/>
      <c r="AT36" s="958"/>
      <c r="AU36" s="958">
        <v>0</v>
      </c>
      <c r="AV36" s="958"/>
      <c r="AW36" s="958"/>
      <c r="AX36" s="958"/>
      <c r="AY36" s="958"/>
      <c r="AZ36" s="1028" t="s">
        <v>551</v>
      </c>
      <c r="BA36" s="1028"/>
      <c r="BB36" s="1028"/>
      <c r="BC36" s="1028"/>
      <c r="BD36" s="1028"/>
      <c r="BE36" s="959" t="s">
        <v>396</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51</v>
      </c>
      <c r="AG63" s="946"/>
      <c r="AH63" s="946"/>
      <c r="AI63" s="946"/>
      <c r="AJ63" s="1009"/>
      <c r="AK63" s="1010"/>
      <c r="AL63" s="950"/>
      <c r="AM63" s="950"/>
      <c r="AN63" s="950"/>
      <c r="AO63" s="950"/>
      <c r="AP63" s="946">
        <f>+AP31+AP32+AP33+AP34+AP35+AP36</f>
        <v>2788</v>
      </c>
      <c r="AQ63" s="946"/>
      <c r="AR63" s="946"/>
      <c r="AS63" s="946"/>
      <c r="AT63" s="946"/>
      <c r="AU63" s="946">
        <f>+AU31+AU32+AU33+AU34+AU35+AU36</f>
        <v>1717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404</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552</v>
      </c>
      <c r="C68" s="973"/>
      <c r="D68" s="973"/>
      <c r="E68" s="973"/>
      <c r="F68" s="973"/>
      <c r="G68" s="973"/>
      <c r="H68" s="973"/>
      <c r="I68" s="973"/>
      <c r="J68" s="973"/>
      <c r="K68" s="973"/>
      <c r="L68" s="973"/>
      <c r="M68" s="973"/>
      <c r="N68" s="973"/>
      <c r="O68" s="973"/>
      <c r="P68" s="974"/>
      <c r="Q68" s="975">
        <v>916</v>
      </c>
      <c r="R68" s="969"/>
      <c r="S68" s="969"/>
      <c r="T68" s="969"/>
      <c r="U68" s="969"/>
      <c r="V68" s="969">
        <v>1074</v>
      </c>
      <c r="W68" s="969"/>
      <c r="X68" s="969"/>
      <c r="Y68" s="969"/>
      <c r="Z68" s="969"/>
      <c r="AA68" s="969">
        <v>-158</v>
      </c>
      <c r="AB68" s="969"/>
      <c r="AC68" s="969"/>
      <c r="AD68" s="969"/>
      <c r="AE68" s="969"/>
      <c r="AF68" s="969">
        <v>530</v>
      </c>
      <c r="AG68" s="969"/>
      <c r="AH68" s="969"/>
      <c r="AI68" s="969"/>
      <c r="AJ68" s="969"/>
      <c r="AK68" s="969" t="s">
        <v>551</v>
      </c>
      <c r="AL68" s="969"/>
      <c r="AM68" s="969"/>
      <c r="AN68" s="969"/>
      <c r="AO68" s="969"/>
      <c r="AP68" s="969">
        <v>74</v>
      </c>
      <c r="AQ68" s="969"/>
      <c r="AR68" s="969"/>
      <c r="AS68" s="969"/>
      <c r="AT68" s="969"/>
      <c r="AU68" s="969">
        <v>11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553</v>
      </c>
      <c r="C69" s="962"/>
      <c r="D69" s="962"/>
      <c r="E69" s="962"/>
      <c r="F69" s="962"/>
      <c r="G69" s="962"/>
      <c r="H69" s="962"/>
      <c r="I69" s="962"/>
      <c r="J69" s="962"/>
      <c r="K69" s="962"/>
      <c r="L69" s="962"/>
      <c r="M69" s="962"/>
      <c r="N69" s="962"/>
      <c r="O69" s="962"/>
      <c r="P69" s="963"/>
      <c r="Q69" s="964">
        <v>35</v>
      </c>
      <c r="R69" s="958"/>
      <c r="S69" s="958"/>
      <c r="T69" s="958"/>
      <c r="U69" s="958"/>
      <c r="V69" s="958">
        <v>27</v>
      </c>
      <c r="W69" s="958"/>
      <c r="X69" s="958"/>
      <c r="Y69" s="958"/>
      <c r="Z69" s="958"/>
      <c r="AA69" s="958">
        <v>8</v>
      </c>
      <c r="AB69" s="958"/>
      <c r="AC69" s="958"/>
      <c r="AD69" s="958"/>
      <c r="AE69" s="958"/>
      <c r="AF69" s="958">
        <v>8</v>
      </c>
      <c r="AG69" s="958"/>
      <c r="AH69" s="958"/>
      <c r="AI69" s="958"/>
      <c r="AJ69" s="958"/>
      <c r="AK69" s="958" t="s">
        <v>551</v>
      </c>
      <c r="AL69" s="958"/>
      <c r="AM69" s="958"/>
      <c r="AN69" s="958"/>
      <c r="AO69" s="958"/>
      <c r="AP69" s="958" t="s">
        <v>551</v>
      </c>
      <c r="AQ69" s="958"/>
      <c r="AR69" s="958"/>
      <c r="AS69" s="958"/>
      <c r="AT69" s="958"/>
      <c r="AU69" s="958" t="s">
        <v>551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554</v>
      </c>
      <c r="C70" s="962"/>
      <c r="D70" s="962"/>
      <c r="E70" s="962"/>
      <c r="F70" s="962"/>
      <c r="G70" s="962"/>
      <c r="H70" s="962"/>
      <c r="I70" s="962"/>
      <c r="J70" s="962"/>
      <c r="K70" s="962"/>
      <c r="L70" s="962"/>
      <c r="M70" s="962"/>
      <c r="N70" s="962"/>
      <c r="O70" s="962"/>
      <c r="P70" s="963"/>
      <c r="Q70" s="964">
        <v>279</v>
      </c>
      <c r="R70" s="958"/>
      <c r="S70" s="958"/>
      <c r="T70" s="958"/>
      <c r="U70" s="958"/>
      <c r="V70" s="958">
        <v>277</v>
      </c>
      <c r="W70" s="958"/>
      <c r="X70" s="958"/>
      <c r="Y70" s="958"/>
      <c r="Z70" s="958"/>
      <c r="AA70" s="958">
        <v>2</v>
      </c>
      <c r="AB70" s="958"/>
      <c r="AC70" s="958"/>
      <c r="AD70" s="958"/>
      <c r="AE70" s="958"/>
      <c r="AF70" s="958">
        <v>2</v>
      </c>
      <c r="AG70" s="958"/>
      <c r="AH70" s="958"/>
      <c r="AI70" s="958"/>
      <c r="AJ70" s="958"/>
      <c r="AK70" s="958" t="s">
        <v>551</v>
      </c>
      <c r="AL70" s="958"/>
      <c r="AM70" s="958"/>
      <c r="AN70" s="958"/>
      <c r="AO70" s="958"/>
      <c r="AP70" s="958">
        <v>387</v>
      </c>
      <c r="AQ70" s="958"/>
      <c r="AR70" s="958"/>
      <c r="AS70" s="958"/>
      <c r="AT70" s="958"/>
      <c r="AU70" s="958">
        <v>236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555</v>
      </c>
      <c r="C71" s="962"/>
      <c r="D71" s="962"/>
      <c r="E71" s="962"/>
      <c r="F71" s="962"/>
      <c r="G71" s="962"/>
      <c r="H71" s="962"/>
      <c r="I71" s="962"/>
      <c r="J71" s="962"/>
      <c r="K71" s="962"/>
      <c r="L71" s="962"/>
      <c r="M71" s="962"/>
      <c r="N71" s="962"/>
      <c r="O71" s="962"/>
      <c r="P71" s="963"/>
      <c r="Q71" s="964">
        <v>108</v>
      </c>
      <c r="R71" s="958"/>
      <c r="S71" s="958"/>
      <c r="T71" s="958"/>
      <c r="U71" s="958"/>
      <c r="V71" s="958">
        <v>105</v>
      </c>
      <c r="W71" s="958"/>
      <c r="X71" s="958"/>
      <c r="Y71" s="958"/>
      <c r="Z71" s="958"/>
      <c r="AA71" s="958">
        <v>3</v>
      </c>
      <c r="AB71" s="958"/>
      <c r="AC71" s="958"/>
      <c r="AD71" s="958"/>
      <c r="AE71" s="958"/>
      <c r="AF71" s="958">
        <v>3</v>
      </c>
      <c r="AG71" s="958"/>
      <c r="AH71" s="958"/>
      <c r="AI71" s="958"/>
      <c r="AJ71" s="958"/>
      <c r="AK71" s="958" t="s">
        <v>551</v>
      </c>
      <c r="AL71" s="958"/>
      <c r="AM71" s="958"/>
      <c r="AN71" s="958"/>
      <c r="AO71" s="958"/>
      <c r="AP71" s="958" t="s">
        <v>551</v>
      </c>
      <c r="AQ71" s="958"/>
      <c r="AR71" s="958"/>
      <c r="AS71" s="958"/>
      <c r="AT71" s="958"/>
      <c r="AU71" s="958" t="s">
        <v>551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556</v>
      </c>
      <c r="C72" s="962"/>
      <c r="D72" s="962"/>
      <c r="E72" s="962"/>
      <c r="F72" s="962"/>
      <c r="G72" s="962"/>
      <c r="H72" s="962"/>
      <c r="I72" s="962"/>
      <c r="J72" s="962"/>
      <c r="K72" s="962"/>
      <c r="L72" s="962"/>
      <c r="M72" s="962"/>
      <c r="N72" s="962"/>
      <c r="O72" s="962"/>
      <c r="P72" s="963"/>
      <c r="Q72" s="964">
        <v>498</v>
      </c>
      <c r="R72" s="958"/>
      <c r="S72" s="958"/>
      <c r="T72" s="958"/>
      <c r="U72" s="958"/>
      <c r="V72" s="958">
        <v>484</v>
      </c>
      <c r="W72" s="958"/>
      <c r="X72" s="958"/>
      <c r="Y72" s="958"/>
      <c r="Z72" s="958"/>
      <c r="AA72" s="958">
        <v>14</v>
      </c>
      <c r="AB72" s="958"/>
      <c r="AC72" s="958"/>
      <c r="AD72" s="958"/>
      <c r="AE72" s="958"/>
      <c r="AF72" s="958">
        <v>14</v>
      </c>
      <c r="AG72" s="958"/>
      <c r="AH72" s="958"/>
      <c r="AI72" s="958"/>
      <c r="AJ72" s="958"/>
      <c r="AK72" s="958" t="s">
        <v>551</v>
      </c>
      <c r="AL72" s="958"/>
      <c r="AM72" s="958"/>
      <c r="AN72" s="958"/>
      <c r="AO72" s="958"/>
      <c r="AP72" s="958" t="s">
        <v>551</v>
      </c>
      <c r="AQ72" s="958"/>
      <c r="AR72" s="958"/>
      <c r="AS72" s="958"/>
      <c r="AT72" s="958"/>
      <c r="AU72" s="958" t="s">
        <v>551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+AF68+AF69+AF70+AF71+AF72</f>
        <v>557</v>
      </c>
      <c r="AG88" s="946"/>
      <c r="AH88" s="946"/>
      <c r="AI88" s="946"/>
      <c r="AJ88" s="946"/>
      <c r="AK88" s="950"/>
      <c r="AL88" s="950"/>
      <c r="AM88" s="950"/>
      <c r="AN88" s="950"/>
      <c r="AO88" s="950"/>
      <c r="AP88" s="946">
        <f>+AP68+AP70</f>
        <v>461</v>
      </c>
      <c r="AQ88" s="946"/>
      <c r="AR88" s="946"/>
      <c r="AS88" s="946"/>
      <c r="AT88" s="946"/>
      <c r="AU88" s="946">
        <f>+AU68+AU70</f>
        <v>247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35</v>
      </c>
      <c r="CS102" s="940"/>
      <c r="CT102" s="940"/>
      <c r="CU102" s="940"/>
      <c r="CV102" s="941"/>
      <c r="CW102" s="939" t="s">
        <v>551</v>
      </c>
      <c r="CX102" s="940"/>
      <c r="CY102" s="940"/>
      <c r="CZ102" s="940"/>
      <c r="DA102" s="941"/>
      <c r="DB102" s="939" t="s">
        <v>551</v>
      </c>
      <c r="DC102" s="940"/>
      <c r="DD102" s="940"/>
      <c r="DE102" s="940"/>
      <c r="DF102" s="941"/>
      <c r="DG102" s="939" t="s">
        <v>551</v>
      </c>
      <c r="DH102" s="940"/>
      <c r="DI102" s="940"/>
      <c r="DJ102" s="940"/>
      <c r="DK102" s="941"/>
      <c r="DL102" s="939" t="s">
        <v>551</v>
      </c>
      <c r="DM102" s="940"/>
      <c r="DN102" s="940"/>
      <c r="DO102" s="940"/>
      <c r="DP102" s="941"/>
      <c r="DQ102" s="939" t="s">
        <v>551</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295</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295</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295</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784462</v>
      </c>
      <c r="AB110" s="876"/>
      <c r="AC110" s="876"/>
      <c r="AD110" s="876"/>
      <c r="AE110" s="877"/>
      <c r="AF110" s="878">
        <v>718471</v>
      </c>
      <c r="AG110" s="876"/>
      <c r="AH110" s="876"/>
      <c r="AI110" s="876"/>
      <c r="AJ110" s="877"/>
      <c r="AK110" s="878">
        <v>645881</v>
      </c>
      <c r="AL110" s="876"/>
      <c r="AM110" s="876"/>
      <c r="AN110" s="876"/>
      <c r="AO110" s="877"/>
      <c r="AP110" s="879">
        <v>33.200000000000003</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5956376</v>
      </c>
      <c r="BR110" s="829"/>
      <c r="BS110" s="829"/>
      <c r="BT110" s="829"/>
      <c r="BU110" s="829"/>
      <c r="BV110" s="829">
        <v>5656369</v>
      </c>
      <c r="BW110" s="829"/>
      <c r="BX110" s="829"/>
      <c r="BY110" s="829"/>
      <c r="BZ110" s="829"/>
      <c r="CA110" s="829">
        <v>5817209</v>
      </c>
      <c r="CB110" s="829"/>
      <c r="CC110" s="829"/>
      <c r="CD110" s="829"/>
      <c r="CE110" s="829"/>
      <c r="CF110" s="853">
        <v>299.10000000000002</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20546</v>
      </c>
      <c r="BR111" s="804"/>
      <c r="BS111" s="804"/>
      <c r="BT111" s="804"/>
      <c r="BU111" s="804"/>
      <c r="BV111" s="804">
        <v>10268</v>
      </c>
      <c r="BW111" s="804"/>
      <c r="BX111" s="804"/>
      <c r="BY111" s="804"/>
      <c r="BZ111" s="804"/>
      <c r="CA111" s="804" t="s">
        <v>122</v>
      </c>
      <c r="CB111" s="804"/>
      <c r="CC111" s="804"/>
      <c r="CD111" s="804"/>
      <c r="CE111" s="804"/>
      <c r="CF111" s="862" t="s">
        <v>122</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1751005</v>
      </c>
      <c r="BR112" s="804"/>
      <c r="BS112" s="804"/>
      <c r="BT112" s="804"/>
      <c r="BU112" s="804"/>
      <c r="BV112" s="804">
        <v>1738769</v>
      </c>
      <c r="BW112" s="804"/>
      <c r="BX112" s="804"/>
      <c r="BY112" s="804"/>
      <c r="BZ112" s="804"/>
      <c r="CA112" s="804">
        <v>1718090</v>
      </c>
      <c r="CB112" s="804"/>
      <c r="CC112" s="804"/>
      <c r="CD112" s="804"/>
      <c r="CE112" s="804"/>
      <c r="CF112" s="862">
        <v>88.3</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123360</v>
      </c>
      <c r="AB113" s="906"/>
      <c r="AC113" s="906"/>
      <c r="AD113" s="906"/>
      <c r="AE113" s="907"/>
      <c r="AF113" s="908">
        <v>136645</v>
      </c>
      <c r="AG113" s="906"/>
      <c r="AH113" s="906"/>
      <c r="AI113" s="906"/>
      <c r="AJ113" s="907"/>
      <c r="AK113" s="908">
        <v>187921</v>
      </c>
      <c r="AL113" s="906"/>
      <c r="AM113" s="906"/>
      <c r="AN113" s="906"/>
      <c r="AO113" s="907"/>
      <c r="AP113" s="909">
        <v>9.6999999999999993</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310005</v>
      </c>
      <c r="BR113" s="804"/>
      <c r="BS113" s="804"/>
      <c r="BT113" s="804"/>
      <c r="BU113" s="804"/>
      <c r="BV113" s="804">
        <v>284788</v>
      </c>
      <c r="BW113" s="804"/>
      <c r="BX113" s="804"/>
      <c r="BY113" s="804"/>
      <c r="BZ113" s="804"/>
      <c r="CA113" s="804">
        <v>246116</v>
      </c>
      <c r="CB113" s="804"/>
      <c r="CC113" s="804"/>
      <c r="CD113" s="804"/>
      <c r="CE113" s="804"/>
      <c r="CF113" s="862">
        <v>12.7</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37721</v>
      </c>
      <c r="AB114" s="767"/>
      <c r="AC114" s="767"/>
      <c r="AD114" s="767"/>
      <c r="AE114" s="768"/>
      <c r="AF114" s="769">
        <v>36438</v>
      </c>
      <c r="AG114" s="767"/>
      <c r="AH114" s="767"/>
      <c r="AI114" s="767"/>
      <c r="AJ114" s="768"/>
      <c r="AK114" s="769">
        <v>36177</v>
      </c>
      <c r="AL114" s="767"/>
      <c r="AM114" s="767"/>
      <c r="AN114" s="767"/>
      <c r="AO114" s="768"/>
      <c r="AP114" s="811">
        <v>1.9</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450032</v>
      </c>
      <c r="BR114" s="804"/>
      <c r="BS114" s="804"/>
      <c r="BT114" s="804"/>
      <c r="BU114" s="804"/>
      <c r="BV114" s="804">
        <v>430360</v>
      </c>
      <c r="BW114" s="804"/>
      <c r="BX114" s="804"/>
      <c r="BY114" s="804"/>
      <c r="BZ114" s="804"/>
      <c r="CA114" s="804">
        <v>449786</v>
      </c>
      <c r="CB114" s="804"/>
      <c r="CC114" s="804"/>
      <c r="CD114" s="804"/>
      <c r="CE114" s="804"/>
      <c r="CF114" s="862">
        <v>23.1</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11640</v>
      </c>
      <c r="AB115" s="906"/>
      <c r="AC115" s="906"/>
      <c r="AD115" s="906"/>
      <c r="AE115" s="907"/>
      <c r="AF115" s="908">
        <v>10326</v>
      </c>
      <c r="AG115" s="906"/>
      <c r="AH115" s="906"/>
      <c r="AI115" s="906"/>
      <c r="AJ115" s="907"/>
      <c r="AK115" s="908">
        <v>10297</v>
      </c>
      <c r="AL115" s="906"/>
      <c r="AM115" s="906"/>
      <c r="AN115" s="906"/>
      <c r="AO115" s="907"/>
      <c r="AP115" s="909">
        <v>0.5</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441</v>
      </c>
      <c r="AB116" s="767"/>
      <c r="AC116" s="767"/>
      <c r="AD116" s="767"/>
      <c r="AE116" s="768"/>
      <c r="AF116" s="769" t="s">
        <v>122</v>
      </c>
      <c r="AG116" s="767"/>
      <c r="AH116" s="767"/>
      <c r="AI116" s="767"/>
      <c r="AJ116" s="768"/>
      <c r="AK116" s="769">
        <v>337</v>
      </c>
      <c r="AL116" s="767"/>
      <c r="AM116" s="767"/>
      <c r="AN116" s="767"/>
      <c r="AO116" s="768"/>
      <c r="AP116" s="811">
        <v>0</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957624</v>
      </c>
      <c r="AB117" s="890"/>
      <c r="AC117" s="890"/>
      <c r="AD117" s="890"/>
      <c r="AE117" s="891"/>
      <c r="AF117" s="892">
        <v>901880</v>
      </c>
      <c r="AG117" s="890"/>
      <c r="AH117" s="890"/>
      <c r="AI117" s="890"/>
      <c r="AJ117" s="891"/>
      <c r="AK117" s="892">
        <v>880613</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295</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446</v>
      </c>
      <c r="BP119" s="865"/>
      <c r="BQ119" s="866">
        <v>8487964</v>
      </c>
      <c r="BR119" s="832"/>
      <c r="BS119" s="832"/>
      <c r="BT119" s="832"/>
      <c r="BU119" s="832"/>
      <c r="BV119" s="832">
        <v>8120554</v>
      </c>
      <c r="BW119" s="832"/>
      <c r="BX119" s="832"/>
      <c r="BY119" s="832"/>
      <c r="BZ119" s="832"/>
      <c r="CA119" s="832">
        <v>8231201</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20546</v>
      </c>
      <c r="DH119" s="751"/>
      <c r="DI119" s="751"/>
      <c r="DJ119" s="751"/>
      <c r="DK119" s="752"/>
      <c r="DL119" s="753">
        <v>10268</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2966177</v>
      </c>
      <c r="BR120" s="829"/>
      <c r="BS120" s="829"/>
      <c r="BT120" s="829"/>
      <c r="BU120" s="829"/>
      <c r="BV120" s="829">
        <v>3317333</v>
      </c>
      <c r="BW120" s="829"/>
      <c r="BX120" s="829"/>
      <c r="BY120" s="829"/>
      <c r="BZ120" s="829"/>
      <c r="CA120" s="829">
        <v>3468239</v>
      </c>
      <c r="CB120" s="829"/>
      <c r="CC120" s="829"/>
      <c r="CD120" s="829"/>
      <c r="CE120" s="829"/>
      <c r="CF120" s="853">
        <v>178.3</v>
      </c>
      <c r="CG120" s="854"/>
      <c r="CH120" s="854"/>
      <c r="CI120" s="854"/>
      <c r="CJ120" s="854"/>
      <c r="CK120" s="855" t="s">
        <v>450</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881459</v>
      </c>
      <c r="DH120" s="829"/>
      <c r="DI120" s="829"/>
      <c r="DJ120" s="829"/>
      <c r="DK120" s="829"/>
      <c r="DL120" s="829">
        <v>828716</v>
      </c>
      <c r="DM120" s="829"/>
      <c r="DN120" s="829"/>
      <c r="DO120" s="829"/>
      <c r="DP120" s="829"/>
      <c r="DQ120" s="829">
        <v>880371</v>
      </c>
      <c r="DR120" s="829"/>
      <c r="DS120" s="829"/>
      <c r="DT120" s="829"/>
      <c r="DU120" s="829"/>
      <c r="DV120" s="830">
        <v>45.3</v>
      </c>
      <c r="DW120" s="830"/>
      <c r="DX120" s="830"/>
      <c r="DY120" s="830"/>
      <c r="DZ120" s="831"/>
    </row>
    <row r="121" spans="1:130" s="224" customFormat="1" ht="26.25" customHeight="1" x14ac:dyDescent="0.15">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430091</v>
      </c>
      <c r="BR121" s="804"/>
      <c r="BS121" s="804"/>
      <c r="BT121" s="804"/>
      <c r="BU121" s="804"/>
      <c r="BV121" s="804">
        <v>427522</v>
      </c>
      <c r="BW121" s="804"/>
      <c r="BX121" s="804"/>
      <c r="BY121" s="804"/>
      <c r="BZ121" s="804"/>
      <c r="CA121" s="804">
        <v>452611</v>
      </c>
      <c r="CB121" s="804"/>
      <c r="CC121" s="804"/>
      <c r="CD121" s="804"/>
      <c r="CE121" s="804"/>
      <c r="CF121" s="862">
        <v>23.3</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624245</v>
      </c>
      <c r="DH121" s="804"/>
      <c r="DI121" s="804"/>
      <c r="DJ121" s="804"/>
      <c r="DK121" s="804"/>
      <c r="DL121" s="804">
        <v>701444</v>
      </c>
      <c r="DM121" s="804"/>
      <c r="DN121" s="804"/>
      <c r="DO121" s="804"/>
      <c r="DP121" s="804"/>
      <c r="DQ121" s="804">
        <v>671315</v>
      </c>
      <c r="DR121" s="804"/>
      <c r="DS121" s="804"/>
      <c r="DT121" s="804"/>
      <c r="DU121" s="804"/>
      <c r="DV121" s="781">
        <v>34.5</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5255046</v>
      </c>
      <c r="BR122" s="832"/>
      <c r="BS122" s="832"/>
      <c r="BT122" s="832"/>
      <c r="BU122" s="832"/>
      <c r="BV122" s="832">
        <v>4912448</v>
      </c>
      <c r="BW122" s="832"/>
      <c r="BX122" s="832"/>
      <c r="BY122" s="832"/>
      <c r="BZ122" s="832"/>
      <c r="CA122" s="832">
        <v>5291890</v>
      </c>
      <c r="CB122" s="832"/>
      <c r="CC122" s="832"/>
      <c r="CD122" s="832"/>
      <c r="CE122" s="832"/>
      <c r="CF122" s="833">
        <v>272</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244238</v>
      </c>
      <c r="DH122" s="804"/>
      <c r="DI122" s="804"/>
      <c r="DJ122" s="804"/>
      <c r="DK122" s="804"/>
      <c r="DL122" s="804">
        <v>204230</v>
      </c>
      <c r="DM122" s="804"/>
      <c r="DN122" s="804"/>
      <c r="DO122" s="804"/>
      <c r="DP122" s="804"/>
      <c r="DQ122" s="804">
        <v>162471</v>
      </c>
      <c r="DR122" s="804"/>
      <c r="DS122" s="804"/>
      <c r="DT122" s="804"/>
      <c r="DU122" s="804"/>
      <c r="DV122" s="781">
        <v>8.4</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454</v>
      </c>
      <c r="BP123" s="865"/>
      <c r="BQ123" s="819">
        <v>8651314</v>
      </c>
      <c r="BR123" s="820"/>
      <c r="BS123" s="820"/>
      <c r="BT123" s="820"/>
      <c r="BU123" s="820"/>
      <c r="BV123" s="820">
        <v>8657303</v>
      </c>
      <c r="BW123" s="820"/>
      <c r="BX123" s="820"/>
      <c r="BY123" s="820"/>
      <c r="BZ123" s="820"/>
      <c r="CA123" s="820">
        <v>9212740</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1063</v>
      </c>
      <c r="DH123" s="767"/>
      <c r="DI123" s="767"/>
      <c r="DJ123" s="767"/>
      <c r="DK123" s="768"/>
      <c r="DL123" s="769">
        <v>4379</v>
      </c>
      <c r="DM123" s="767"/>
      <c r="DN123" s="767"/>
      <c r="DO123" s="767"/>
      <c r="DP123" s="768"/>
      <c r="DQ123" s="769">
        <v>3933</v>
      </c>
      <c r="DR123" s="767"/>
      <c r="DS123" s="767"/>
      <c r="DT123" s="767"/>
      <c r="DU123" s="768"/>
      <c r="DV123" s="811">
        <v>0.2</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11570</v>
      </c>
      <c r="AB126" s="767"/>
      <c r="AC126" s="767"/>
      <c r="AD126" s="767"/>
      <c r="AE126" s="768"/>
      <c r="AF126" s="769">
        <v>10278</v>
      </c>
      <c r="AG126" s="767"/>
      <c r="AH126" s="767"/>
      <c r="AI126" s="767"/>
      <c r="AJ126" s="768"/>
      <c r="AK126" s="769">
        <v>10268</v>
      </c>
      <c r="AL126" s="767"/>
      <c r="AM126" s="767"/>
      <c r="AN126" s="767"/>
      <c r="AO126" s="768"/>
      <c r="AP126" s="811">
        <v>0.5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70</v>
      </c>
      <c r="AB127" s="767"/>
      <c r="AC127" s="767"/>
      <c r="AD127" s="767"/>
      <c r="AE127" s="768"/>
      <c r="AF127" s="769">
        <v>48</v>
      </c>
      <c r="AG127" s="767"/>
      <c r="AH127" s="767"/>
      <c r="AI127" s="767"/>
      <c r="AJ127" s="768"/>
      <c r="AK127" s="769">
        <v>29</v>
      </c>
      <c r="AL127" s="767"/>
      <c r="AM127" s="767"/>
      <c r="AN127" s="767"/>
      <c r="AO127" s="768"/>
      <c r="AP127" s="811">
        <v>0</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106874</v>
      </c>
      <c r="AB128" s="788"/>
      <c r="AC128" s="788"/>
      <c r="AD128" s="788"/>
      <c r="AE128" s="789"/>
      <c r="AF128" s="790">
        <v>77522</v>
      </c>
      <c r="AG128" s="788"/>
      <c r="AH128" s="788"/>
      <c r="AI128" s="788"/>
      <c r="AJ128" s="789"/>
      <c r="AK128" s="790">
        <v>86268</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2586787</v>
      </c>
      <c r="AB129" s="767"/>
      <c r="AC129" s="767"/>
      <c r="AD129" s="767"/>
      <c r="AE129" s="768"/>
      <c r="AF129" s="769">
        <v>2515507</v>
      </c>
      <c r="AG129" s="767"/>
      <c r="AH129" s="767"/>
      <c r="AI129" s="767"/>
      <c r="AJ129" s="768"/>
      <c r="AK129" s="769">
        <v>2502888</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540409</v>
      </c>
      <c r="AB130" s="767"/>
      <c r="AC130" s="767"/>
      <c r="AD130" s="767"/>
      <c r="AE130" s="768"/>
      <c r="AF130" s="769">
        <v>551941</v>
      </c>
      <c r="AG130" s="767"/>
      <c r="AH130" s="767"/>
      <c r="AI130" s="767"/>
      <c r="AJ130" s="768"/>
      <c r="AK130" s="769">
        <v>557672</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13.7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2046378</v>
      </c>
      <c r="AB131" s="751"/>
      <c r="AC131" s="751"/>
      <c r="AD131" s="751"/>
      <c r="AE131" s="752"/>
      <c r="AF131" s="753">
        <v>1963566</v>
      </c>
      <c r="AG131" s="751"/>
      <c r="AH131" s="751"/>
      <c r="AI131" s="751"/>
      <c r="AJ131" s="752"/>
      <c r="AK131" s="753">
        <v>1945216</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15.165380000000001</v>
      </c>
      <c r="AB132" s="732"/>
      <c r="AC132" s="732"/>
      <c r="AD132" s="732"/>
      <c r="AE132" s="733"/>
      <c r="AF132" s="734">
        <v>13.8735851</v>
      </c>
      <c r="AG132" s="732"/>
      <c r="AH132" s="732"/>
      <c r="AI132" s="732"/>
      <c r="AJ132" s="733"/>
      <c r="AK132" s="734">
        <v>12.16692645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14.3</v>
      </c>
      <c r="AB133" s="711"/>
      <c r="AC133" s="711"/>
      <c r="AD133" s="711"/>
      <c r="AE133" s="712"/>
      <c r="AF133" s="710">
        <v>14.6</v>
      </c>
      <c r="AG133" s="711"/>
      <c r="AH133" s="711"/>
      <c r="AI133" s="711"/>
      <c r="AJ133" s="712"/>
      <c r="AK133" s="710">
        <v>13.7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WvCPTjf7mnfm/3/sRwO9aQxGCFDAzhWQa8hmL+KctE2AaszV5spkzbFvnzjl5ggCEcsd7dy+L+tyqifJ1o55w==" saltValue="DlIn3Xc+3XK8L4Rttti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64" zoomScaleNormal="85" zoomScaleSheetLayoutView="100" workbookViewId="0">
      <selection activeCell="DC73" sqref="DC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DdhNpzxYTjKWYhDS6koe6cnrKDKFd+yKSObPXsqOcVQqAG+AQ3uR48HbDqGD+xJNBQ7pX9M/lbrq5ilDg9/oQ==" saltValue="IP+PXw1+XpmGzJz8QbKF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KSjUKph8A8NCUDrg6OQ8NecpBIyFxv10dPHbcyGRf5E6OTjMFra0ZHLWEbTXROcTMEe3eHWei/33APY6bS0Lw==" saltValue="AXSsySmt8clBhgk0j11G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5" t="s">
        <v>483</v>
      </c>
      <c r="AP7" s="265"/>
      <c r="AQ7" s="266" t="s">
        <v>484</v>
      </c>
      <c r="AR7" s="267"/>
    </row>
    <row r="8" spans="1:46" x14ac:dyDescent="0.15">
      <c r="A8" s="259"/>
      <c r="AK8" s="268"/>
      <c r="AL8" s="269"/>
      <c r="AM8" s="269"/>
      <c r="AN8" s="270"/>
      <c r="AO8" s="1106"/>
      <c r="AP8" s="271" t="s">
        <v>485</v>
      </c>
      <c r="AQ8" s="272" t="s">
        <v>486</v>
      </c>
      <c r="AR8" s="273" t="s">
        <v>487</v>
      </c>
    </row>
    <row r="9" spans="1:46" x14ac:dyDescent="0.15">
      <c r="A9" s="259"/>
      <c r="AK9" s="1117" t="s">
        <v>488</v>
      </c>
      <c r="AL9" s="1118"/>
      <c r="AM9" s="1118"/>
      <c r="AN9" s="1119"/>
      <c r="AO9" s="274">
        <v>582474</v>
      </c>
      <c r="AP9" s="274">
        <v>265485</v>
      </c>
      <c r="AQ9" s="275">
        <v>243450</v>
      </c>
      <c r="AR9" s="276">
        <v>9.1</v>
      </c>
    </row>
    <row r="10" spans="1:46" ht="13.5" customHeight="1" x14ac:dyDescent="0.15">
      <c r="A10" s="259"/>
      <c r="AK10" s="1117" t="s">
        <v>489</v>
      </c>
      <c r="AL10" s="1118"/>
      <c r="AM10" s="1118"/>
      <c r="AN10" s="1119"/>
      <c r="AO10" s="277">
        <v>170929</v>
      </c>
      <c r="AP10" s="277">
        <v>77907</v>
      </c>
      <c r="AQ10" s="278">
        <v>36828</v>
      </c>
      <c r="AR10" s="279">
        <v>111.5</v>
      </c>
    </row>
    <row r="11" spans="1:46" ht="13.5" customHeight="1" x14ac:dyDescent="0.15">
      <c r="A11" s="259"/>
      <c r="AK11" s="1117" t="s">
        <v>490</v>
      </c>
      <c r="AL11" s="1118"/>
      <c r="AM11" s="1118"/>
      <c r="AN11" s="1119"/>
      <c r="AO11" s="277" t="s">
        <v>491</v>
      </c>
      <c r="AP11" s="277" t="s">
        <v>491</v>
      </c>
      <c r="AQ11" s="278">
        <v>2575</v>
      </c>
      <c r="AR11" s="279" t="s">
        <v>491</v>
      </c>
    </row>
    <row r="12" spans="1:46" ht="13.5" customHeight="1" x14ac:dyDescent="0.15">
      <c r="A12" s="259"/>
      <c r="AK12" s="1117" t="s">
        <v>492</v>
      </c>
      <c r="AL12" s="1118"/>
      <c r="AM12" s="1118"/>
      <c r="AN12" s="1119"/>
      <c r="AO12" s="277" t="s">
        <v>491</v>
      </c>
      <c r="AP12" s="277" t="s">
        <v>491</v>
      </c>
      <c r="AQ12" s="278" t="s">
        <v>491</v>
      </c>
      <c r="AR12" s="279" t="s">
        <v>491</v>
      </c>
    </row>
    <row r="13" spans="1:46" ht="13.5" customHeight="1" x14ac:dyDescent="0.15">
      <c r="A13" s="259"/>
      <c r="AK13" s="1117" t="s">
        <v>493</v>
      </c>
      <c r="AL13" s="1118"/>
      <c r="AM13" s="1118"/>
      <c r="AN13" s="1119"/>
      <c r="AO13" s="277">
        <v>224565</v>
      </c>
      <c r="AP13" s="277">
        <v>102354</v>
      </c>
      <c r="AQ13" s="278">
        <v>11862</v>
      </c>
      <c r="AR13" s="279">
        <v>762.9</v>
      </c>
    </row>
    <row r="14" spans="1:46" ht="13.5" customHeight="1" x14ac:dyDescent="0.15">
      <c r="A14" s="259"/>
      <c r="AK14" s="1117" t="s">
        <v>494</v>
      </c>
      <c r="AL14" s="1118"/>
      <c r="AM14" s="1118"/>
      <c r="AN14" s="1119"/>
      <c r="AO14" s="277">
        <v>13260</v>
      </c>
      <c r="AP14" s="277">
        <v>6044</v>
      </c>
      <c r="AQ14" s="278">
        <v>4647</v>
      </c>
      <c r="AR14" s="279">
        <v>30.1</v>
      </c>
    </row>
    <row r="15" spans="1:46" ht="13.5" customHeight="1" x14ac:dyDescent="0.15">
      <c r="A15" s="259"/>
      <c r="AK15" s="1120" t="s">
        <v>495</v>
      </c>
      <c r="AL15" s="1121"/>
      <c r="AM15" s="1121"/>
      <c r="AN15" s="1122"/>
      <c r="AO15" s="277">
        <v>-34074</v>
      </c>
      <c r="AP15" s="277">
        <v>-15531</v>
      </c>
      <c r="AQ15" s="278">
        <v>-13358</v>
      </c>
      <c r="AR15" s="279">
        <v>16.3</v>
      </c>
    </row>
    <row r="16" spans="1:46" x14ac:dyDescent="0.15">
      <c r="A16" s="259"/>
      <c r="AK16" s="1120" t="s">
        <v>178</v>
      </c>
      <c r="AL16" s="1121"/>
      <c r="AM16" s="1121"/>
      <c r="AN16" s="1122"/>
      <c r="AO16" s="277">
        <v>957154</v>
      </c>
      <c r="AP16" s="277">
        <v>436260</v>
      </c>
      <c r="AQ16" s="278">
        <v>286004</v>
      </c>
      <c r="AR16" s="279">
        <v>52.5</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23" t="s">
        <v>500</v>
      </c>
      <c r="AL21" s="1124"/>
      <c r="AM21" s="1124"/>
      <c r="AN21" s="1125"/>
      <c r="AO21" s="289">
        <v>27.8</v>
      </c>
      <c r="AP21" s="290">
        <v>24.25</v>
      </c>
      <c r="AQ21" s="291">
        <v>3.55</v>
      </c>
      <c r="AS21" s="292"/>
      <c r="AT21" s="288"/>
    </row>
    <row r="22" spans="1:46" s="260" customFormat="1" x14ac:dyDescent="0.15">
      <c r="A22" s="288"/>
      <c r="AK22" s="1123" t="s">
        <v>501</v>
      </c>
      <c r="AL22" s="1124"/>
      <c r="AM22" s="1124"/>
      <c r="AN22" s="1125"/>
      <c r="AO22" s="293">
        <v>95.8</v>
      </c>
      <c r="AP22" s="294">
        <v>95.4</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5" t="s">
        <v>483</v>
      </c>
      <c r="AP30" s="265"/>
      <c r="AQ30" s="266" t="s">
        <v>484</v>
      </c>
      <c r="AR30" s="267"/>
    </row>
    <row r="31" spans="1:46" x14ac:dyDescent="0.15">
      <c r="A31" s="259"/>
      <c r="AK31" s="268"/>
      <c r="AL31" s="269"/>
      <c r="AM31" s="269"/>
      <c r="AN31" s="270"/>
      <c r="AO31" s="1106"/>
      <c r="AP31" s="271" t="s">
        <v>485</v>
      </c>
      <c r="AQ31" s="272" t="s">
        <v>486</v>
      </c>
      <c r="AR31" s="273" t="s">
        <v>487</v>
      </c>
    </row>
    <row r="32" spans="1:46" ht="27" customHeight="1" x14ac:dyDescent="0.15">
      <c r="A32" s="259"/>
      <c r="AK32" s="1107" t="s">
        <v>505</v>
      </c>
      <c r="AL32" s="1108"/>
      <c r="AM32" s="1108"/>
      <c r="AN32" s="1109"/>
      <c r="AO32" s="303">
        <v>645881</v>
      </c>
      <c r="AP32" s="303">
        <v>294385</v>
      </c>
      <c r="AQ32" s="304">
        <v>167387</v>
      </c>
      <c r="AR32" s="305">
        <v>75.900000000000006</v>
      </c>
    </row>
    <row r="33" spans="1:46" ht="13.5" customHeight="1" x14ac:dyDescent="0.15">
      <c r="A33" s="259"/>
      <c r="AK33" s="1107" t="s">
        <v>506</v>
      </c>
      <c r="AL33" s="1108"/>
      <c r="AM33" s="1108"/>
      <c r="AN33" s="1109"/>
      <c r="AO33" s="303" t="s">
        <v>491</v>
      </c>
      <c r="AP33" s="303" t="s">
        <v>491</v>
      </c>
      <c r="AQ33" s="304" t="s">
        <v>491</v>
      </c>
      <c r="AR33" s="305" t="s">
        <v>491</v>
      </c>
    </row>
    <row r="34" spans="1:46" ht="27" customHeight="1" x14ac:dyDescent="0.15">
      <c r="A34" s="259"/>
      <c r="AK34" s="1107" t="s">
        <v>507</v>
      </c>
      <c r="AL34" s="1108"/>
      <c r="AM34" s="1108"/>
      <c r="AN34" s="1109"/>
      <c r="AO34" s="303" t="s">
        <v>491</v>
      </c>
      <c r="AP34" s="303" t="s">
        <v>491</v>
      </c>
      <c r="AQ34" s="304">
        <v>5</v>
      </c>
      <c r="AR34" s="305" t="s">
        <v>491</v>
      </c>
    </row>
    <row r="35" spans="1:46" ht="27" customHeight="1" x14ac:dyDescent="0.15">
      <c r="A35" s="259"/>
      <c r="AK35" s="1107" t="s">
        <v>508</v>
      </c>
      <c r="AL35" s="1108"/>
      <c r="AM35" s="1108"/>
      <c r="AN35" s="1109"/>
      <c r="AO35" s="303">
        <v>187921</v>
      </c>
      <c r="AP35" s="303">
        <v>85652</v>
      </c>
      <c r="AQ35" s="304">
        <v>34589</v>
      </c>
      <c r="AR35" s="305">
        <v>147.6</v>
      </c>
    </row>
    <row r="36" spans="1:46" ht="27" customHeight="1" x14ac:dyDescent="0.15">
      <c r="A36" s="259"/>
      <c r="AK36" s="1107" t="s">
        <v>509</v>
      </c>
      <c r="AL36" s="1108"/>
      <c r="AM36" s="1108"/>
      <c r="AN36" s="1109"/>
      <c r="AO36" s="303">
        <v>36177</v>
      </c>
      <c r="AP36" s="303">
        <v>16489</v>
      </c>
      <c r="AQ36" s="304">
        <v>2508</v>
      </c>
      <c r="AR36" s="305">
        <v>557.5</v>
      </c>
    </row>
    <row r="37" spans="1:46" ht="13.5" customHeight="1" x14ac:dyDescent="0.15">
      <c r="A37" s="259"/>
      <c r="AK37" s="1107" t="s">
        <v>510</v>
      </c>
      <c r="AL37" s="1108"/>
      <c r="AM37" s="1108"/>
      <c r="AN37" s="1109"/>
      <c r="AO37" s="303">
        <v>10297</v>
      </c>
      <c r="AP37" s="303">
        <v>4693</v>
      </c>
      <c r="AQ37" s="304">
        <v>1525</v>
      </c>
      <c r="AR37" s="305">
        <v>207.7</v>
      </c>
    </row>
    <row r="38" spans="1:46" ht="27" customHeight="1" x14ac:dyDescent="0.15">
      <c r="A38" s="259"/>
      <c r="AK38" s="1110" t="s">
        <v>511</v>
      </c>
      <c r="AL38" s="1111"/>
      <c r="AM38" s="1111"/>
      <c r="AN38" s="1112"/>
      <c r="AO38" s="306">
        <v>337</v>
      </c>
      <c r="AP38" s="306">
        <v>154</v>
      </c>
      <c r="AQ38" s="307">
        <v>44</v>
      </c>
      <c r="AR38" s="295">
        <v>250</v>
      </c>
      <c r="AS38" s="302"/>
    </row>
    <row r="39" spans="1:46" x14ac:dyDescent="0.15">
      <c r="A39" s="259"/>
      <c r="AK39" s="1110" t="s">
        <v>512</v>
      </c>
      <c r="AL39" s="1111"/>
      <c r="AM39" s="1111"/>
      <c r="AN39" s="1112"/>
      <c r="AO39" s="303">
        <v>-86268</v>
      </c>
      <c r="AP39" s="303">
        <v>-39320</v>
      </c>
      <c r="AQ39" s="304">
        <v>-7489</v>
      </c>
      <c r="AR39" s="305">
        <v>425</v>
      </c>
      <c r="AS39" s="302"/>
    </row>
    <row r="40" spans="1:46" ht="27" customHeight="1" x14ac:dyDescent="0.15">
      <c r="A40" s="259"/>
      <c r="AK40" s="1107" t="s">
        <v>513</v>
      </c>
      <c r="AL40" s="1108"/>
      <c r="AM40" s="1108"/>
      <c r="AN40" s="1109"/>
      <c r="AO40" s="303">
        <v>-557672</v>
      </c>
      <c r="AP40" s="303">
        <v>-254180</v>
      </c>
      <c r="AQ40" s="304">
        <v>-138932</v>
      </c>
      <c r="AR40" s="305">
        <v>83</v>
      </c>
      <c r="AS40" s="302"/>
    </row>
    <row r="41" spans="1:46" x14ac:dyDescent="0.15">
      <c r="A41" s="259"/>
      <c r="AK41" s="1113" t="s">
        <v>288</v>
      </c>
      <c r="AL41" s="1114"/>
      <c r="AM41" s="1114"/>
      <c r="AN41" s="1115"/>
      <c r="AO41" s="303">
        <v>236673</v>
      </c>
      <c r="AP41" s="303">
        <v>107873</v>
      </c>
      <c r="AQ41" s="304">
        <v>59636</v>
      </c>
      <c r="AR41" s="305">
        <v>80.900000000000006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00" t="s">
        <v>483</v>
      </c>
      <c r="AN49" s="1102" t="s">
        <v>516</v>
      </c>
      <c r="AO49" s="1103"/>
      <c r="AP49" s="1103"/>
      <c r="AQ49" s="1103"/>
      <c r="AR49" s="1104"/>
    </row>
    <row r="50" spans="1:44" x14ac:dyDescent="0.15">
      <c r="A50" s="259"/>
      <c r="AK50" s="317"/>
      <c r="AL50" s="318"/>
      <c r="AM50" s="1101"/>
      <c r="AN50" s="319" t="s">
        <v>517</v>
      </c>
      <c r="AO50" s="320" t="s">
        <v>518</v>
      </c>
      <c r="AP50" s="321" t="s">
        <v>519</v>
      </c>
      <c r="AQ50" s="322" t="s">
        <v>520</v>
      </c>
      <c r="AR50" s="323" t="s">
        <v>521</v>
      </c>
    </row>
    <row r="51" spans="1:44" x14ac:dyDescent="0.15">
      <c r="A51" s="259"/>
      <c r="AK51" s="315" t="s">
        <v>522</v>
      </c>
      <c r="AL51" s="316"/>
      <c r="AM51" s="324">
        <v>596426</v>
      </c>
      <c r="AN51" s="325">
        <v>245241</v>
      </c>
      <c r="AO51" s="326">
        <v>-62.2</v>
      </c>
      <c r="AP51" s="327">
        <v>268375</v>
      </c>
      <c r="AQ51" s="328">
        <v>-1.2</v>
      </c>
      <c r="AR51" s="329">
        <v>-61</v>
      </c>
    </row>
    <row r="52" spans="1:44" x14ac:dyDescent="0.15">
      <c r="A52" s="259"/>
      <c r="AK52" s="330"/>
      <c r="AL52" s="331" t="s">
        <v>523</v>
      </c>
      <c r="AM52" s="332">
        <v>127362</v>
      </c>
      <c r="AN52" s="333">
        <v>52369</v>
      </c>
      <c r="AO52" s="334">
        <v>-89.5</v>
      </c>
      <c r="AP52" s="335">
        <v>119602</v>
      </c>
      <c r="AQ52" s="336">
        <v>1.5</v>
      </c>
      <c r="AR52" s="337">
        <v>-91</v>
      </c>
    </row>
    <row r="53" spans="1:44" x14ac:dyDescent="0.15">
      <c r="A53" s="259"/>
      <c r="AK53" s="315" t="s">
        <v>524</v>
      </c>
      <c r="AL53" s="316"/>
      <c r="AM53" s="324">
        <v>319572</v>
      </c>
      <c r="AN53" s="325">
        <v>133824</v>
      </c>
      <c r="AO53" s="326">
        <v>-45.4</v>
      </c>
      <c r="AP53" s="327">
        <v>301035</v>
      </c>
      <c r="AQ53" s="328">
        <v>12.2</v>
      </c>
      <c r="AR53" s="329">
        <v>-57.6</v>
      </c>
    </row>
    <row r="54" spans="1:44" x14ac:dyDescent="0.15">
      <c r="A54" s="259"/>
      <c r="AK54" s="330"/>
      <c r="AL54" s="331" t="s">
        <v>523</v>
      </c>
      <c r="AM54" s="332">
        <v>114122</v>
      </c>
      <c r="AN54" s="333">
        <v>47790</v>
      </c>
      <c r="AO54" s="334">
        <v>-8.6999999999999993</v>
      </c>
      <c r="AP54" s="335">
        <v>154376</v>
      </c>
      <c r="AQ54" s="336">
        <v>29.1</v>
      </c>
      <c r="AR54" s="337">
        <v>-37.799999999999997</v>
      </c>
    </row>
    <row r="55" spans="1:44" x14ac:dyDescent="0.15">
      <c r="A55" s="259"/>
      <c r="AK55" s="315" t="s">
        <v>525</v>
      </c>
      <c r="AL55" s="316"/>
      <c r="AM55" s="324">
        <v>465837</v>
      </c>
      <c r="AN55" s="325">
        <v>199673</v>
      </c>
      <c r="AO55" s="326">
        <v>49.2</v>
      </c>
      <c r="AP55" s="327">
        <v>277467</v>
      </c>
      <c r="AQ55" s="328">
        <v>-7.8</v>
      </c>
      <c r="AR55" s="329">
        <v>57</v>
      </c>
    </row>
    <row r="56" spans="1:44" x14ac:dyDescent="0.15">
      <c r="A56" s="259"/>
      <c r="AK56" s="330"/>
      <c r="AL56" s="331" t="s">
        <v>523</v>
      </c>
      <c r="AM56" s="332">
        <v>218803</v>
      </c>
      <c r="AN56" s="333">
        <v>93786</v>
      </c>
      <c r="AO56" s="334">
        <v>96.2</v>
      </c>
      <c r="AP56" s="335">
        <v>128378</v>
      </c>
      <c r="AQ56" s="336">
        <v>-16.8</v>
      </c>
      <c r="AR56" s="337">
        <v>113</v>
      </c>
    </row>
    <row r="57" spans="1:44" x14ac:dyDescent="0.15">
      <c r="A57" s="259"/>
      <c r="AK57" s="315" t="s">
        <v>526</v>
      </c>
      <c r="AL57" s="316"/>
      <c r="AM57" s="324">
        <v>658752</v>
      </c>
      <c r="AN57" s="325">
        <v>291612</v>
      </c>
      <c r="AO57" s="326">
        <v>46</v>
      </c>
      <c r="AP57" s="327">
        <v>282256</v>
      </c>
      <c r="AQ57" s="328">
        <v>1.7</v>
      </c>
      <c r="AR57" s="329">
        <v>44.3</v>
      </c>
    </row>
    <row r="58" spans="1:44" x14ac:dyDescent="0.15">
      <c r="A58" s="259"/>
      <c r="AK58" s="330"/>
      <c r="AL58" s="331" t="s">
        <v>523</v>
      </c>
      <c r="AM58" s="332">
        <v>299545</v>
      </c>
      <c r="AN58" s="333">
        <v>132601</v>
      </c>
      <c r="AO58" s="334">
        <v>41.4</v>
      </c>
      <c r="AP58" s="335">
        <v>145453</v>
      </c>
      <c r="AQ58" s="336">
        <v>13.3</v>
      </c>
      <c r="AR58" s="337">
        <v>28.1</v>
      </c>
    </row>
    <row r="59" spans="1:44" x14ac:dyDescent="0.15">
      <c r="A59" s="259"/>
      <c r="AK59" s="315" t="s">
        <v>527</v>
      </c>
      <c r="AL59" s="316"/>
      <c r="AM59" s="324">
        <v>1046627</v>
      </c>
      <c r="AN59" s="325">
        <v>477041</v>
      </c>
      <c r="AO59" s="326">
        <v>63.6</v>
      </c>
      <c r="AP59" s="327">
        <v>295341</v>
      </c>
      <c r="AQ59" s="328">
        <v>4.5999999999999996</v>
      </c>
      <c r="AR59" s="329">
        <v>59</v>
      </c>
    </row>
    <row r="60" spans="1:44" x14ac:dyDescent="0.15">
      <c r="A60" s="259"/>
      <c r="AK60" s="330"/>
      <c r="AL60" s="331" t="s">
        <v>523</v>
      </c>
      <c r="AM60" s="332">
        <v>748679</v>
      </c>
      <c r="AN60" s="333">
        <v>341239</v>
      </c>
      <c r="AO60" s="334">
        <v>157.30000000000001</v>
      </c>
      <c r="AP60" s="335">
        <v>137402</v>
      </c>
      <c r="AQ60" s="336">
        <v>-5.5</v>
      </c>
      <c r="AR60" s="337">
        <v>162.80000000000001</v>
      </c>
    </row>
    <row r="61" spans="1:44" x14ac:dyDescent="0.15">
      <c r="A61" s="259"/>
      <c r="AK61" s="315" t="s">
        <v>528</v>
      </c>
      <c r="AL61" s="338"/>
      <c r="AM61" s="324">
        <v>617443</v>
      </c>
      <c r="AN61" s="325">
        <v>269478</v>
      </c>
      <c r="AO61" s="326">
        <v>10.199999999999999</v>
      </c>
      <c r="AP61" s="327">
        <v>284895</v>
      </c>
      <c r="AQ61" s="339">
        <v>1.9</v>
      </c>
      <c r="AR61" s="329">
        <v>8.3000000000000007</v>
      </c>
    </row>
    <row r="62" spans="1:44" x14ac:dyDescent="0.15">
      <c r="A62" s="259"/>
      <c r="AK62" s="330"/>
      <c r="AL62" s="331" t="s">
        <v>523</v>
      </c>
      <c r="AM62" s="332">
        <v>301702</v>
      </c>
      <c r="AN62" s="333">
        <v>133557</v>
      </c>
      <c r="AO62" s="334">
        <v>39.299999999999997</v>
      </c>
      <c r="AP62" s="335">
        <v>137042</v>
      </c>
      <c r="AQ62" s="336">
        <v>4.3</v>
      </c>
      <c r="AR62" s="337">
        <v>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GeJTuxDP3uMG9CIhXKF7XAOz4aFXnxuy7DT7xSlJidL518KFPMFlnBS175u3yRpx33tqGtbMaAuamPjYPnUog==" saltValue="YJFLowaIUqhpVr6EizLg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8"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Tam0ncktzVGn22kXFjllvbvOfQWoHNRA50viEQgK5RZ15Sf7PQs+zoniNaLTXhEzUbSzoOeuV5Yqq3wmrdVGHw==" saltValue="xn6dEU5OHN6Hb/e6P6xO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NvuzD0BhjXse2ipcJkC+3u+mH7xwMS2tMflbdbgIqX6OjCkiUR01XiXHgNdhWFCY7Ql1tMG+/LC/PNflGxP8cg==" saltValue="yYAVarm3y8xsNaDm0N3q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34.74</v>
      </c>
      <c r="G47" s="12">
        <v>33.47</v>
      </c>
      <c r="H47" s="12">
        <v>38.67</v>
      </c>
      <c r="I47" s="12">
        <v>43.93</v>
      </c>
      <c r="J47" s="13">
        <v>47.13</v>
      </c>
    </row>
    <row r="48" spans="2:10" ht="57.75" customHeight="1" x14ac:dyDescent="0.15">
      <c r="B48" s="14"/>
      <c r="C48" s="1128" t="s">
        <v>4</v>
      </c>
      <c r="D48" s="1128"/>
      <c r="E48" s="1129"/>
      <c r="F48" s="15">
        <v>1.58</v>
      </c>
      <c r="G48" s="16">
        <v>1.1100000000000001</v>
      </c>
      <c r="H48" s="16">
        <v>2.5499999999999998</v>
      </c>
      <c r="I48" s="16">
        <v>2.4500000000000002</v>
      </c>
      <c r="J48" s="17">
        <v>6.77</v>
      </c>
    </row>
    <row r="49" spans="2:10" ht="57.75" customHeight="1" thickBot="1" x14ac:dyDescent="0.2">
      <c r="B49" s="18"/>
      <c r="C49" s="1130" t="s">
        <v>5</v>
      </c>
      <c r="D49" s="1130"/>
      <c r="E49" s="1131"/>
      <c r="F49" s="19">
        <v>0.41</v>
      </c>
      <c r="G49" s="20" t="s">
        <v>535</v>
      </c>
      <c r="H49" s="20">
        <v>8.1300000000000008</v>
      </c>
      <c r="I49" s="20">
        <v>4</v>
      </c>
      <c r="J49" s="21">
        <v>7.28</v>
      </c>
    </row>
    <row r="50" spans="2:10" x14ac:dyDescent="0.15"/>
  </sheetData>
  <sheetProtection algorithmName="SHA-512" hashValue="2lUdg6PxtDId43OPHVUyMZHiVVVcWMk2CghY8hG9i+gyq+SK0gFb8NKifjR21rBXoAHhVsZxS5vkhaC76GjxAw==" saltValue="oNN4UA8+xuPRNT18rlY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536</v>
      </c>
      <c r="D34" s="1136"/>
      <c r="E34" s="1137"/>
      <c r="F34" s="32">
        <v>1.54</v>
      </c>
      <c r="G34" s="33">
        <v>1.03</v>
      </c>
      <c r="H34" s="33">
        <v>2.5099999999999998</v>
      </c>
      <c r="I34" s="33">
        <v>2.38</v>
      </c>
      <c r="J34" s="34">
        <v>6.74</v>
      </c>
      <c r="K34" s="22"/>
      <c r="L34" s="22"/>
      <c r="M34" s="22"/>
      <c r="N34" s="22"/>
      <c r="O34" s="22"/>
      <c r="P34" s="22"/>
    </row>
    <row r="35" spans="1:16" ht="39" customHeight="1" x14ac:dyDescent="0.15">
      <c r="A35" s="22"/>
      <c r="B35" s="35"/>
      <c r="C35" s="1132" t="s">
        <v>537</v>
      </c>
      <c r="D35" s="1132"/>
      <c r="E35" s="1133"/>
      <c r="F35" s="36">
        <v>0</v>
      </c>
      <c r="G35" s="37">
        <v>0.02</v>
      </c>
      <c r="H35" s="37">
        <v>0.44</v>
      </c>
      <c r="I35" s="37">
        <v>0.46</v>
      </c>
      <c r="J35" s="38">
        <v>0.94</v>
      </c>
      <c r="K35" s="22"/>
      <c r="L35" s="22"/>
      <c r="M35" s="22"/>
      <c r="N35" s="22"/>
      <c r="O35" s="22"/>
      <c r="P35" s="22"/>
    </row>
    <row r="36" spans="1:16" ht="39" customHeight="1" x14ac:dyDescent="0.15">
      <c r="A36" s="22"/>
      <c r="B36" s="35"/>
      <c r="C36" s="1132" t="s">
        <v>538</v>
      </c>
      <c r="D36" s="1132"/>
      <c r="E36" s="1133"/>
      <c r="F36" s="36">
        <v>0.53</v>
      </c>
      <c r="G36" s="37">
        <v>0.26</v>
      </c>
      <c r="H36" s="37">
        <v>0.28999999999999998</v>
      </c>
      <c r="I36" s="37">
        <v>0.16</v>
      </c>
      <c r="J36" s="38">
        <v>0.35</v>
      </c>
      <c r="K36" s="22"/>
      <c r="L36" s="22"/>
      <c r="M36" s="22"/>
      <c r="N36" s="22"/>
      <c r="O36" s="22"/>
      <c r="P36" s="22"/>
    </row>
    <row r="37" spans="1:16" ht="39" customHeight="1" x14ac:dyDescent="0.15">
      <c r="A37" s="22"/>
      <c r="B37" s="35"/>
      <c r="C37" s="1132" t="s">
        <v>539</v>
      </c>
      <c r="D37" s="1132"/>
      <c r="E37" s="1133"/>
      <c r="F37" s="36">
        <v>0.21</v>
      </c>
      <c r="G37" s="37">
        <v>0.11</v>
      </c>
      <c r="H37" s="37">
        <v>0.03</v>
      </c>
      <c r="I37" s="37">
        <v>0.01</v>
      </c>
      <c r="J37" s="38">
        <v>0.28000000000000003</v>
      </c>
      <c r="K37" s="22"/>
      <c r="L37" s="22"/>
      <c r="M37" s="22"/>
      <c r="N37" s="22"/>
      <c r="O37" s="22"/>
      <c r="P37" s="22"/>
    </row>
    <row r="38" spans="1:16" ht="39" customHeight="1" x14ac:dyDescent="0.15">
      <c r="A38" s="22"/>
      <c r="B38" s="35"/>
      <c r="C38" s="1132" t="s">
        <v>540</v>
      </c>
      <c r="D38" s="1132"/>
      <c r="E38" s="1133"/>
      <c r="F38" s="36">
        <v>0.15</v>
      </c>
      <c r="G38" s="37">
        <v>0.04</v>
      </c>
      <c r="H38" s="37">
        <v>0.02</v>
      </c>
      <c r="I38" s="37">
        <v>0.03</v>
      </c>
      <c r="J38" s="38">
        <v>0.19</v>
      </c>
      <c r="K38" s="22"/>
      <c r="L38" s="22"/>
      <c r="M38" s="22"/>
      <c r="N38" s="22"/>
      <c r="O38" s="22"/>
      <c r="P38" s="22"/>
    </row>
    <row r="39" spans="1:16" ht="39" customHeight="1" x14ac:dyDescent="0.15">
      <c r="A39" s="22"/>
      <c r="B39" s="35"/>
      <c r="C39" s="1132" t="s">
        <v>541</v>
      </c>
      <c r="D39" s="1132"/>
      <c r="E39" s="1133"/>
      <c r="F39" s="36">
        <v>0.11</v>
      </c>
      <c r="G39" s="37">
        <v>0.04</v>
      </c>
      <c r="H39" s="37">
        <v>0.02</v>
      </c>
      <c r="I39" s="37">
        <v>0.02</v>
      </c>
      <c r="J39" s="38">
        <v>0.11</v>
      </c>
      <c r="K39" s="22"/>
      <c r="L39" s="22"/>
      <c r="M39" s="22"/>
      <c r="N39" s="22"/>
      <c r="O39" s="22"/>
      <c r="P39" s="22"/>
    </row>
    <row r="40" spans="1:16" ht="39" customHeight="1" x14ac:dyDescent="0.15">
      <c r="A40" s="22"/>
      <c r="B40" s="35"/>
      <c r="C40" s="1132" t="s">
        <v>542</v>
      </c>
      <c r="D40" s="1132"/>
      <c r="E40" s="1133"/>
      <c r="F40" s="36">
        <v>0</v>
      </c>
      <c r="G40" s="37">
        <v>0.03</v>
      </c>
      <c r="H40" s="37">
        <v>0.06</v>
      </c>
      <c r="I40" s="37">
        <v>0.13</v>
      </c>
      <c r="J40" s="38">
        <v>0.08</v>
      </c>
      <c r="K40" s="22"/>
      <c r="L40" s="22"/>
      <c r="M40" s="22"/>
      <c r="N40" s="22"/>
      <c r="O40" s="22"/>
      <c r="P40" s="22"/>
    </row>
    <row r="41" spans="1:16" ht="39" customHeight="1" x14ac:dyDescent="0.15">
      <c r="A41" s="22"/>
      <c r="B41" s="35"/>
      <c r="C41" s="1132" t="s">
        <v>543</v>
      </c>
      <c r="D41" s="1132"/>
      <c r="E41" s="1133"/>
      <c r="F41" s="36">
        <v>0.03</v>
      </c>
      <c r="G41" s="37">
        <v>0</v>
      </c>
      <c r="H41" s="37">
        <v>0</v>
      </c>
      <c r="I41" s="37">
        <v>0.04</v>
      </c>
      <c r="J41" s="38">
        <v>0.05</v>
      </c>
      <c r="K41" s="22"/>
      <c r="L41" s="22"/>
      <c r="M41" s="22"/>
      <c r="N41" s="22"/>
      <c r="O41" s="22"/>
      <c r="P41" s="22"/>
    </row>
    <row r="42" spans="1:16" ht="39" customHeight="1" x14ac:dyDescent="0.15">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545</v>
      </c>
      <c r="D43" s="1134"/>
      <c r="E43" s="1135"/>
      <c r="F43" s="41">
        <v>0.06</v>
      </c>
      <c r="G43" s="42">
        <v>0.09</v>
      </c>
      <c r="H43" s="42">
        <v>0.06</v>
      </c>
      <c r="I43" s="42">
        <v>7.0000000000000007E-2</v>
      </c>
      <c r="J43" s="43">
        <v>0.03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QdWzkK8cG8xmMEA9pGvZq+ljd6r3Mqh8dTC33Mn2cXW8rJwEG2dntPjmKm8K7AsCwkz0xrTU3whFeM0mEqgGg==" saltValue="gtbwQDd+PE1Do2sHtcs8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70" zoomScaleNormal="70" zoomScaleSheetLayoutView="55" workbookViewId="0">
      <selection activeCell="P55" sqref="P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760</v>
      </c>
      <c r="L45" s="58">
        <v>809</v>
      </c>
      <c r="M45" s="58">
        <v>784</v>
      </c>
      <c r="N45" s="58">
        <v>718</v>
      </c>
      <c r="O45" s="59">
        <v>646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119</v>
      </c>
      <c r="L48" s="62">
        <v>125</v>
      </c>
      <c r="M48" s="62">
        <v>123</v>
      </c>
      <c r="N48" s="62">
        <v>137</v>
      </c>
      <c r="O48" s="63">
        <v>188</v>
      </c>
      <c r="P48" s="46"/>
      <c r="Q48" s="46"/>
      <c r="R48" s="46"/>
      <c r="S48" s="46"/>
      <c r="T48" s="46"/>
      <c r="U48" s="46"/>
    </row>
    <row r="49" spans="1:21" ht="30.75" customHeight="1" x14ac:dyDescent="0.15">
      <c r="A49" s="46"/>
      <c r="B49" s="1163"/>
      <c r="C49" s="1164"/>
      <c r="D49" s="60"/>
      <c r="E49" s="1140" t="s">
        <v>14</v>
      </c>
      <c r="F49" s="1140"/>
      <c r="G49" s="1140"/>
      <c r="H49" s="1140"/>
      <c r="I49" s="1140"/>
      <c r="J49" s="1141"/>
      <c r="K49" s="61">
        <v>32</v>
      </c>
      <c r="L49" s="62">
        <v>37</v>
      </c>
      <c r="M49" s="62">
        <v>38</v>
      </c>
      <c r="N49" s="62">
        <v>36</v>
      </c>
      <c r="O49" s="63">
        <v>36</v>
      </c>
      <c r="P49" s="46"/>
      <c r="Q49" s="46"/>
      <c r="R49" s="46"/>
      <c r="S49" s="46"/>
      <c r="T49" s="46"/>
      <c r="U49" s="46"/>
    </row>
    <row r="50" spans="1:21" ht="30.75" customHeight="1" x14ac:dyDescent="0.15">
      <c r="A50" s="46"/>
      <c r="B50" s="1163"/>
      <c r="C50" s="1164"/>
      <c r="D50" s="60"/>
      <c r="E50" s="1140" t="s">
        <v>15</v>
      </c>
      <c r="F50" s="1140"/>
      <c r="G50" s="1140"/>
      <c r="H50" s="1140"/>
      <c r="I50" s="1140"/>
      <c r="J50" s="1141"/>
      <c r="K50" s="61">
        <v>7</v>
      </c>
      <c r="L50" s="62">
        <v>12</v>
      </c>
      <c r="M50" s="62">
        <v>12</v>
      </c>
      <c r="N50" s="62">
        <v>10</v>
      </c>
      <c r="O50" s="63">
        <v>10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1</v>
      </c>
      <c r="M51" s="62">
        <v>0</v>
      </c>
      <c r="N51" s="62" t="s">
        <v>491</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683</v>
      </c>
      <c r="L52" s="62">
        <v>706</v>
      </c>
      <c r="M52" s="62">
        <v>648</v>
      </c>
      <c r="N52" s="62">
        <v>630</v>
      </c>
      <c r="O52" s="63">
        <v>644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235</v>
      </c>
      <c r="L53" s="67">
        <v>278</v>
      </c>
      <c r="M53" s="67">
        <v>309</v>
      </c>
      <c r="N53" s="67">
        <v>271</v>
      </c>
      <c r="O53" s="68">
        <v>236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pXjfnvDEmB+id10ScdFVHS1aX441A7jmGClwmE5WRwvScp6GVqkgxEDKy4mQmhIkZOkuPTjBtwhezO5M7/T+Q==" saltValue="8Dh3k8+I3QlHhDfyrdD2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1"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81" t="s">
        <v>30</v>
      </c>
      <c r="C41" s="1182"/>
      <c r="D41" s="103"/>
      <c r="E41" s="1183" t="s">
        <v>31</v>
      </c>
      <c r="F41" s="1183"/>
      <c r="G41" s="1183"/>
      <c r="H41" s="1184"/>
      <c r="I41" s="342">
        <v>6819</v>
      </c>
      <c r="J41" s="343">
        <v>6324</v>
      </c>
      <c r="K41" s="343">
        <v>5956</v>
      </c>
      <c r="L41" s="343">
        <v>5656</v>
      </c>
      <c r="M41" s="344">
        <v>5817</v>
      </c>
    </row>
    <row r="42" spans="2:13" ht="27.75" customHeight="1" x14ac:dyDescent="0.15">
      <c r="B42" s="1171"/>
      <c r="C42" s="1172"/>
      <c r="D42" s="104"/>
      <c r="E42" s="1175" t="s">
        <v>32</v>
      </c>
      <c r="F42" s="1175"/>
      <c r="G42" s="1175"/>
      <c r="H42" s="1176"/>
      <c r="I42" s="345">
        <v>44</v>
      </c>
      <c r="J42" s="346">
        <v>32</v>
      </c>
      <c r="K42" s="346">
        <v>21</v>
      </c>
      <c r="L42" s="346">
        <v>10</v>
      </c>
      <c r="M42" s="347" t="s">
        <v>491</v>
      </c>
    </row>
    <row r="43" spans="2:13" ht="27.75" customHeight="1" x14ac:dyDescent="0.15">
      <c r="B43" s="1171"/>
      <c r="C43" s="1172"/>
      <c r="D43" s="104"/>
      <c r="E43" s="1175" t="s">
        <v>33</v>
      </c>
      <c r="F43" s="1175"/>
      <c r="G43" s="1175"/>
      <c r="H43" s="1176"/>
      <c r="I43" s="345">
        <v>1436</v>
      </c>
      <c r="J43" s="346">
        <v>1789</v>
      </c>
      <c r="K43" s="346">
        <v>1751</v>
      </c>
      <c r="L43" s="346">
        <v>1739</v>
      </c>
      <c r="M43" s="347">
        <v>1718</v>
      </c>
    </row>
    <row r="44" spans="2:13" ht="27.75" customHeight="1" x14ac:dyDescent="0.15">
      <c r="B44" s="1171"/>
      <c r="C44" s="1172"/>
      <c r="D44" s="104"/>
      <c r="E44" s="1175" t="s">
        <v>34</v>
      </c>
      <c r="F44" s="1175"/>
      <c r="G44" s="1175"/>
      <c r="H44" s="1176"/>
      <c r="I44" s="345">
        <v>376</v>
      </c>
      <c r="J44" s="346">
        <v>336</v>
      </c>
      <c r="K44" s="346">
        <v>310</v>
      </c>
      <c r="L44" s="346">
        <v>285</v>
      </c>
      <c r="M44" s="347">
        <v>246</v>
      </c>
    </row>
    <row r="45" spans="2:13" ht="27.75" customHeight="1" x14ac:dyDescent="0.15">
      <c r="B45" s="1171"/>
      <c r="C45" s="1172"/>
      <c r="D45" s="104"/>
      <c r="E45" s="1175" t="s">
        <v>35</v>
      </c>
      <c r="F45" s="1175"/>
      <c r="G45" s="1175"/>
      <c r="H45" s="1176"/>
      <c r="I45" s="345">
        <v>460</v>
      </c>
      <c r="J45" s="346">
        <v>456</v>
      </c>
      <c r="K45" s="346">
        <v>450</v>
      </c>
      <c r="L45" s="346">
        <v>430</v>
      </c>
      <c r="M45" s="347">
        <v>450</v>
      </c>
    </row>
    <row r="46" spans="2:13" ht="27.75" customHeight="1" x14ac:dyDescent="0.15">
      <c r="B46" s="1171"/>
      <c r="C46" s="1172"/>
      <c r="D46" s="105"/>
      <c r="E46" s="1175" t="s">
        <v>36</v>
      </c>
      <c r="F46" s="1175"/>
      <c r="G46" s="1175"/>
      <c r="H46" s="1176"/>
      <c r="I46" s="345" t="s">
        <v>491</v>
      </c>
      <c r="J46" s="346" t="s">
        <v>491</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2555</v>
      </c>
      <c r="J50" s="346">
        <v>2622</v>
      </c>
      <c r="K50" s="346">
        <v>2966</v>
      </c>
      <c r="L50" s="346">
        <v>3317</v>
      </c>
      <c r="M50" s="347">
        <v>3468</v>
      </c>
    </row>
    <row r="51" spans="2:13" ht="27.75" customHeight="1" x14ac:dyDescent="0.15">
      <c r="B51" s="1171"/>
      <c r="C51" s="1172"/>
      <c r="D51" s="104"/>
      <c r="E51" s="1175" t="s">
        <v>42</v>
      </c>
      <c r="F51" s="1175"/>
      <c r="G51" s="1175"/>
      <c r="H51" s="1176"/>
      <c r="I51" s="345">
        <v>536</v>
      </c>
      <c r="J51" s="346">
        <v>472</v>
      </c>
      <c r="K51" s="346">
        <v>430</v>
      </c>
      <c r="L51" s="346">
        <v>428</v>
      </c>
      <c r="M51" s="347">
        <v>453</v>
      </c>
    </row>
    <row r="52" spans="2:13" ht="27.75" customHeight="1" x14ac:dyDescent="0.15">
      <c r="B52" s="1173"/>
      <c r="C52" s="1174"/>
      <c r="D52" s="104"/>
      <c r="E52" s="1175" t="s">
        <v>43</v>
      </c>
      <c r="F52" s="1175"/>
      <c r="G52" s="1175"/>
      <c r="H52" s="1176"/>
      <c r="I52" s="345">
        <v>5547</v>
      </c>
      <c r="J52" s="346">
        <v>5616</v>
      </c>
      <c r="K52" s="346">
        <v>5255</v>
      </c>
      <c r="L52" s="346">
        <v>4912</v>
      </c>
      <c r="M52" s="347">
        <v>5292</v>
      </c>
    </row>
    <row r="53" spans="2:13" ht="27.75" customHeight="1" thickBot="1" x14ac:dyDescent="0.2">
      <c r="B53" s="1177" t="s">
        <v>19</v>
      </c>
      <c r="C53" s="1178"/>
      <c r="D53" s="108"/>
      <c r="E53" s="1179" t="s">
        <v>44</v>
      </c>
      <c r="F53" s="1179"/>
      <c r="G53" s="1179"/>
      <c r="H53" s="1180"/>
      <c r="I53" s="348">
        <v>496</v>
      </c>
      <c r="J53" s="349">
        <v>226</v>
      </c>
      <c r="K53" s="349">
        <v>-163</v>
      </c>
      <c r="L53" s="349">
        <v>-537</v>
      </c>
      <c r="M53" s="350">
        <v>-982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6248Z5p5D0HvEjuU1RDpkW/OpSqx1ni9Z8Io8gkjILP/C95drhFR1ZNwwiHJa2f2/uw6i3K/11ylbYIeSFJFTg==" saltValue="jJsSpGZImayWdZSYOur6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1000</v>
      </c>
      <c r="G55" s="120">
        <v>1105</v>
      </c>
      <c r="H55" s="121">
        <v>1180</v>
      </c>
    </row>
    <row r="56" spans="2:8" ht="52.5" customHeight="1" x14ac:dyDescent="0.15">
      <c r="B56" s="122"/>
      <c r="C56" s="1198" t="s">
        <v>47</v>
      </c>
      <c r="D56" s="1198"/>
      <c r="E56" s="1199"/>
      <c r="F56" s="123">
        <v>834</v>
      </c>
      <c r="G56" s="123">
        <v>834</v>
      </c>
      <c r="H56" s="124">
        <v>842</v>
      </c>
    </row>
    <row r="57" spans="2:8" ht="53.25" customHeight="1" x14ac:dyDescent="0.15">
      <c r="B57" s="122"/>
      <c r="C57" s="1200" t="s">
        <v>48</v>
      </c>
      <c r="D57" s="1200"/>
      <c r="E57" s="1201"/>
      <c r="F57" s="125">
        <v>1085</v>
      </c>
      <c r="G57" s="125">
        <v>1336</v>
      </c>
      <c r="H57" s="126">
        <v>1396</v>
      </c>
    </row>
    <row r="58" spans="2:8" ht="45.75" customHeight="1" x14ac:dyDescent="0.15">
      <c r="B58" s="127"/>
      <c r="C58" s="1188" t="s">
        <v>558</v>
      </c>
      <c r="D58" s="1189"/>
      <c r="E58" s="1190"/>
      <c r="F58" s="128">
        <v>471</v>
      </c>
      <c r="G58" s="128">
        <v>521</v>
      </c>
      <c r="H58" s="129">
        <v>521</v>
      </c>
    </row>
    <row r="59" spans="2:8" ht="45.75" customHeight="1" x14ac:dyDescent="0.15">
      <c r="B59" s="127"/>
      <c r="C59" s="1188" t="s">
        <v>559</v>
      </c>
      <c r="D59" s="1189"/>
      <c r="E59" s="1190"/>
      <c r="F59" s="128">
        <v>311</v>
      </c>
      <c r="G59" s="128">
        <v>400</v>
      </c>
      <c r="H59" s="129">
        <v>460</v>
      </c>
    </row>
    <row r="60" spans="2:8" ht="45.75" customHeight="1" x14ac:dyDescent="0.15">
      <c r="B60" s="127"/>
      <c r="C60" s="1188" t="s">
        <v>560</v>
      </c>
      <c r="D60" s="1189"/>
      <c r="E60" s="1190"/>
      <c r="F60" s="128">
        <v>142</v>
      </c>
      <c r="G60" s="128">
        <v>202</v>
      </c>
      <c r="H60" s="129">
        <v>202</v>
      </c>
    </row>
    <row r="61" spans="2:8" ht="45.75" customHeight="1" x14ac:dyDescent="0.15">
      <c r="B61" s="127"/>
      <c r="C61" s="1188" t="s">
        <v>561</v>
      </c>
      <c r="D61" s="1189"/>
      <c r="E61" s="1190"/>
      <c r="F61" s="128">
        <v>55</v>
      </c>
      <c r="G61" s="128">
        <v>105</v>
      </c>
      <c r="H61" s="129">
        <v>105</v>
      </c>
    </row>
    <row r="62" spans="2:8" ht="45.75" customHeight="1" thickBot="1" x14ac:dyDescent="0.2">
      <c r="B62" s="130"/>
      <c r="C62" s="1191" t="s">
        <v>562</v>
      </c>
      <c r="D62" s="1192"/>
      <c r="E62" s="1193"/>
      <c r="F62" s="131">
        <v>37</v>
      </c>
      <c r="G62" s="131">
        <v>37</v>
      </c>
      <c r="H62" s="132">
        <v>38</v>
      </c>
    </row>
    <row r="63" spans="2:8" ht="52.5" customHeight="1" thickBot="1" x14ac:dyDescent="0.2">
      <c r="B63" s="133"/>
      <c r="C63" s="1194" t="s">
        <v>49</v>
      </c>
      <c r="D63" s="1194"/>
      <c r="E63" s="1195"/>
      <c r="F63" s="134">
        <v>2919</v>
      </c>
      <c r="G63" s="134">
        <v>3274</v>
      </c>
      <c r="H63" s="135">
        <v>3417</v>
      </c>
    </row>
    <row r="64" spans="2:8" x14ac:dyDescent="0.15"/>
  </sheetData>
  <sheetProtection algorithmName="SHA-512" hashValue="Rg4XneoLLCKix2qFoSv3gAItjvCzp6l5Df9JzsztU6Ie+FjUbrW1uKhkOrNkBxm32sFE+BZF9DxR9RhPU1Bs8w==" saltValue="9RJP58aLaBr9sPd9YIUQ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245241</v>
      </c>
      <c r="E3" s="154"/>
      <c r="F3" s="155">
        <v>268375</v>
      </c>
      <c r="G3" s="156"/>
      <c r="H3" s="157"/>
    </row>
    <row r="4" spans="1:8" x14ac:dyDescent="0.15">
      <c r="A4" s="158"/>
      <c r="B4" s="159"/>
      <c r="C4" s="160"/>
      <c r="D4" s="161">
        <v>52369</v>
      </c>
      <c r="E4" s="162"/>
      <c r="F4" s="163">
        <v>119602</v>
      </c>
      <c r="G4" s="164"/>
      <c r="H4" s="165"/>
    </row>
    <row r="5" spans="1:8" x14ac:dyDescent="0.15">
      <c r="A5" s="146" t="s">
        <v>524</v>
      </c>
      <c r="B5" s="151"/>
      <c r="C5" s="152"/>
      <c r="D5" s="153">
        <v>133824</v>
      </c>
      <c r="E5" s="154"/>
      <c r="F5" s="155">
        <v>301035</v>
      </c>
      <c r="G5" s="156"/>
      <c r="H5" s="157"/>
    </row>
    <row r="6" spans="1:8" x14ac:dyDescent="0.15">
      <c r="A6" s="158"/>
      <c r="B6" s="159"/>
      <c r="C6" s="160"/>
      <c r="D6" s="161">
        <v>47790</v>
      </c>
      <c r="E6" s="162"/>
      <c r="F6" s="163">
        <v>154376</v>
      </c>
      <c r="G6" s="164"/>
      <c r="H6" s="165"/>
    </row>
    <row r="7" spans="1:8" x14ac:dyDescent="0.15">
      <c r="A7" s="146" t="s">
        <v>525</v>
      </c>
      <c r="B7" s="151"/>
      <c r="C7" s="152"/>
      <c r="D7" s="153">
        <v>199673</v>
      </c>
      <c r="E7" s="154"/>
      <c r="F7" s="155">
        <v>277467</v>
      </c>
      <c r="G7" s="156"/>
      <c r="H7" s="157"/>
    </row>
    <row r="8" spans="1:8" x14ac:dyDescent="0.15">
      <c r="A8" s="158"/>
      <c r="B8" s="159"/>
      <c r="C8" s="160"/>
      <c r="D8" s="161">
        <v>93786</v>
      </c>
      <c r="E8" s="162"/>
      <c r="F8" s="163">
        <v>128378</v>
      </c>
      <c r="G8" s="164"/>
      <c r="H8" s="165"/>
    </row>
    <row r="9" spans="1:8" x14ac:dyDescent="0.15">
      <c r="A9" s="146" t="s">
        <v>526</v>
      </c>
      <c r="B9" s="151"/>
      <c r="C9" s="152"/>
      <c r="D9" s="153">
        <v>291612</v>
      </c>
      <c r="E9" s="154"/>
      <c r="F9" s="155">
        <v>282256</v>
      </c>
      <c r="G9" s="156"/>
      <c r="H9" s="157"/>
    </row>
    <row r="10" spans="1:8" x14ac:dyDescent="0.15">
      <c r="A10" s="158"/>
      <c r="B10" s="159"/>
      <c r="C10" s="160"/>
      <c r="D10" s="161">
        <v>132601</v>
      </c>
      <c r="E10" s="162"/>
      <c r="F10" s="163">
        <v>145453</v>
      </c>
      <c r="G10" s="164"/>
      <c r="H10" s="165"/>
    </row>
    <row r="11" spans="1:8" x14ac:dyDescent="0.15">
      <c r="A11" s="146" t="s">
        <v>527</v>
      </c>
      <c r="B11" s="151"/>
      <c r="C11" s="152"/>
      <c r="D11" s="153">
        <v>477041</v>
      </c>
      <c r="E11" s="154"/>
      <c r="F11" s="155">
        <v>295341</v>
      </c>
      <c r="G11" s="156"/>
      <c r="H11" s="157"/>
    </row>
    <row r="12" spans="1:8" x14ac:dyDescent="0.15">
      <c r="A12" s="158"/>
      <c r="B12" s="159"/>
      <c r="C12" s="166"/>
      <c r="D12" s="161">
        <v>341239</v>
      </c>
      <c r="E12" s="162"/>
      <c r="F12" s="163">
        <v>137402</v>
      </c>
      <c r="G12" s="164"/>
      <c r="H12" s="165"/>
    </row>
    <row r="13" spans="1:8" x14ac:dyDescent="0.15">
      <c r="A13" s="146"/>
      <c r="B13" s="151"/>
      <c r="C13" s="152"/>
      <c r="D13" s="153">
        <v>269478</v>
      </c>
      <c r="E13" s="154"/>
      <c r="F13" s="155">
        <v>284895</v>
      </c>
      <c r="G13" s="167"/>
      <c r="H13" s="157"/>
    </row>
    <row r="14" spans="1:8" x14ac:dyDescent="0.15">
      <c r="A14" s="158"/>
      <c r="B14" s="159"/>
      <c r="C14" s="160"/>
      <c r="D14" s="161">
        <v>133557</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1.58</v>
      </c>
      <c r="C19" s="168">
        <f>ROUND(VALUE(SUBSTITUTE(実質収支比率等に係る経年分析!G$48,"▲","-")),2)</f>
        <v>1.1100000000000001</v>
      </c>
      <c r="D19" s="168">
        <f>ROUND(VALUE(SUBSTITUTE(実質収支比率等に係る経年分析!H$48,"▲","-")),2)</f>
        <v>2.5499999999999998</v>
      </c>
      <c r="E19" s="168">
        <f>ROUND(VALUE(SUBSTITUTE(実質収支比率等に係る経年分析!I$48,"▲","-")),2)</f>
        <v>2.4500000000000002</v>
      </c>
      <c r="F19" s="168">
        <f>ROUND(VALUE(SUBSTITUTE(実質収支比率等に係る経年分析!J$48,"▲","-")),2)</f>
        <v>6.77</v>
      </c>
    </row>
    <row r="20" spans="1:11" x14ac:dyDescent="0.15">
      <c r="A20" s="168" t="s">
        <v>53</v>
      </c>
      <c r="B20" s="168">
        <f>ROUND(VALUE(SUBSTITUTE(実質収支比率等に係る経年分析!F$47,"▲","-")),2)</f>
        <v>34.74</v>
      </c>
      <c r="C20" s="168">
        <f>ROUND(VALUE(SUBSTITUTE(実質収支比率等に係る経年分析!G$47,"▲","-")),2)</f>
        <v>33.47</v>
      </c>
      <c r="D20" s="168">
        <f>ROUND(VALUE(SUBSTITUTE(実質収支比率等に係る経年分析!H$47,"▲","-")),2)</f>
        <v>38.67</v>
      </c>
      <c r="E20" s="168">
        <f>ROUND(VALUE(SUBSTITUTE(実質収支比率等に係る経年分析!I$47,"▲","-")),2)</f>
        <v>43.93</v>
      </c>
      <c r="F20" s="168">
        <f>ROUND(VALUE(SUBSTITUTE(実質収支比率等に係る経年分析!J$47,"▲","-")),2)</f>
        <v>47.13</v>
      </c>
    </row>
    <row r="21" spans="1:11" x14ac:dyDescent="0.15">
      <c r="A21" s="168" t="s">
        <v>54</v>
      </c>
      <c r="B21" s="168">
        <f>IF(ISNUMBER(VALUE(SUBSTITUTE(実質収支比率等に係る経年分析!F$49,"▲","-"))),ROUND(VALUE(SUBSTITUTE(実質収支比率等に係る経年分析!F$49,"▲","-")),2),NA())</f>
        <v>0.41</v>
      </c>
      <c r="C21" s="168">
        <f>IF(ISNUMBER(VALUE(SUBSTITUTE(実質収支比率等に係る経年分析!G$49,"▲","-"))),ROUND(VALUE(SUBSTITUTE(実質収支比率等に係る経年分析!G$49,"▲","-")),2),NA())</f>
        <v>-0.31</v>
      </c>
      <c r="D21" s="168">
        <f>IF(ISNUMBER(VALUE(SUBSTITUTE(実質収支比率等に係る経年分析!H$49,"▲","-"))),ROUND(VALUE(SUBSTITUTE(実質収支比率等に係る経年分析!H$49,"▲","-")),2),NA())</f>
        <v>8.1300000000000008</v>
      </c>
      <c r="E21" s="168">
        <f>IF(ISNUMBER(VALUE(SUBSTITUTE(実質収支比率等に係る経年分析!I$49,"▲","-"))),ROUND(VALUE(SUBSTITUTE(実質収支比率等に係る経年分析!I$49,"▲","-")),2),NA())</f>
        <v>4</v>
      </c>
      <c r="F21" s="168">
        <f>IF(ISNUMBER(VALUE(SUBSTITUTE(実質収支比率等に係る経年分析!J$49,"▲","-"))),ROUND(VALUE(SUBSTITUTE(実質収支比率等に係る経年分析!J$49,"▲","-")),2),NA())</f>
        <v>7.28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7.0000000000000007E-2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利尻富士町温泉事業特別会計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15">
      <c r="A30" s="169" t="str">
        <f>IF(連結実質赤字比率に係る赤字・黒字の構成分析!C$40="",NA(),連結実質赤字比率に係る赤字・黒字の構成分析!C$40)</f>
        <v>利尻富士町国民健康保険施設特別会計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利尻富士町下水道事業特別会計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利尻富士町介護サービス特別会計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0.19</v>
      </c>
    </row>
    <row r="33" spans="1:16" x14ac:dyDescent="0.15">
      <c r="A33" s="169" t="str">
        <f>IF(連結実質赤字比率に係る赤字・黒字の構成分析!C$37="",NA(),連結実質赤字比率に係る赤字・黒字の構成分析!C$37)</f>
        <v>利尻富士町簡易水道事業特別会計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15">
      <c r="A34" s="169" t="str">
        <f>IF(連結実質赤字比率に係る赤字・黒字の構成分析!C$36="",NA(),連結実質赤字比率に係る赤字・黒字の構成分析!C$36)</f>
        <v>利尻富士町国民健康保険事業特別会計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0.28999999999999998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0.35</v>
      </c>
    </row>
    <row r="35" spans="1:16" x14ac:dyDescent="0.15">
      <c r="A35" s="169" t="str">
        <f>IF(連結実質赤字比率に係る赤字・黒字の構成分析!C$35="",NA(),連結実質赤字比率に係る赤字・黒字の構成分析!C$35)</f>
        <v>利尻富士町介護保険事業特別会計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2.5099999999999998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683</v>
      </c>
      <c r="E42" s="170"/>
      <c r="F42" s="170"/>
      <c r="G42" s="170">
        <f>'実質公債費比率（分子）の構造'!L$52</f>
        <v>706</v>
      </c>
      <c r="H42" s="170"/>
      <c r="I42" s="170"/>
      <c r="J42" s="170">
        <f>'実質公債費比率（分子）の構造'!M$52</f>
        <v>648</v>
      </c>
      <c r="K42" s="170"/>
      <c r="L42" s="170"/>
      <c r="M42" s="170">
        <f>'実質公債費比率（分子）の構造'!N$52</f>
        <v>630</v>
      </c>
      <c r="N42" s="170"/>
      <c r="O42" s="170"/>
      <c r="P42" s="170">
        <f>'実質公債費比率（分子）の構造'!O$52</f>
        <v>644</v>
      </c>
    </row>
    <row r="43" spans="1:16" x14ac:dyDescent="0.15">
      <c r="A43" s="170" t="s">
        <v>16</v>
      </c>
      <c r="B43" s="170">
        <f>'実質公債費比率（分子）の構造'!K$51</f>
        <v>0</v>
      </c>
      <c r="C43" s="170"/>
      <c r="D43" s="170"/>
      <c r="E43" s="170">
        <f>'実質公債費比率（分子）の構造'!L$51</f>
        <v>1</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7</v>
      </c>
      <c r="C44" s="170"/>
      <c r="D44" s="170"/>
      <c r="E44" s="170">
        <f>'実質公債費比率（分子）の構造'!L$50</f>
        <v>12</v>
      </c>
      <c r="F44" s="170"/>
      <c r="G44" s="170"/>
      <c r="H44" s="170">
        <f>'実質公債費比率（分子）の構造'!M$50</f>
        <v>12</v>
      </c>
      <c r="I44" s="170"/>
      <c r="J44" s="170"/>
      <c r="K44" s="170">
        <f>'実質公債費比率（分子）の構造'!N$50</f>
        <v>10</v>
      </c>
      <c r="L44" s="170"/>
      <c r="M44" s="170"/>
      <c r="N44" s="170">
        <f>'実質公債費比率（分子）の構造'!O$50</f>
        <v>10</v>
      </c>
      <c r="O44" s="170"/>
      <c r="P44" s="170"/>
    </row>
    <row r="45" spans="1:16" x14ac:dyDescent="0.15">
      <c r="A45" s="170" t="s">
        <v>63</v>
      </c>
      <c r="B45" s="170">
        <f>'実質公債費比率（分子）の構造'!K$49</f>
        <v>32</v>
      </c>
      <c r="C45" s="170"/>
      <c r="D45" s="170"/>
      <c r="E45" s="170">
        <f>'実質公債費比率（分子）の構造'!L$49</f>
        <v>37</v>
      </c>
      <c r="F45" s="170"/>
      <c r="G45" s="170"/>
      <c r="H45" s="170">
        <f>'実質公債費比率（分子）の構造'!M$49</f>
        <v>38</v>
      </c>
      <c r="I45" s="170"/>
      <c r="J45" s="170"/>
      <c r="K45" s="170">
        <f>'実質公債費比率（分子）の構造'!N$49</f>
        <v>36</v>
      </c>
      <c r="L45" s="170"/>
      <c r="M45" s="170"/>
      <c r="N45" s="170">
        <f>'実質公債費比率（分子）の構造'!O$49</f>
        <v>36</v>
      </c>
      <c r="O45" s="170"/>
      <c r="P45" s="170"/>
    </row>
    <row r="46" spans="1:16" x14ac:dyDescent="0.15">
      <c r="A46" s="170" t="s">
        <v>64</v>
      </c>
      <c r="B46" s="170">
        <f>'実質公債費比率（分子）の構造'!K$48</f>
        <v>119</v>
      </c>
      <c r="C46" s="170"/>
      <c r="D46" s="170"/>
      <c r="E46" s="170">
        <f>'実質公債費比率（分子）の構造'!L$48</f>
        <v>125</v>
      </c>
      <c r="F46" s="170"/>
      <c r="G46" s="170"/>
      <c r="H46" s="170">
        <f>'実質公債費比率（分子）の構造'!M$48</f>
        <v>123</v>
      </c>
      <c r="I46" s="170"/>
      <c r="J46" s="170"/>
      <c r="K46" s="170">
        <f>'実質公債費比率（分子）の構造'!N$48</f>
        <v>137</v>
      </c>
      <c r="L46" s="170"/>
      <c r="M46" s="170"/>
      <c r="N46" s="170">
        <f>'実質公債費比率（分子）の構造'!O$48</f>
        <v>188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760</v>
      </c>
      <c r="C49" s="170"/>
      <c r="D49" s="170"/>
      <c r="E49" s="170">
        <f>'実質公債費比率（分子）の構造'!L$45</f>
        <v>809</v>
      </c>
      <c r="F49" s="170"/>
      <c r="G49" s="170"/>
      <c r="H49" s="170">
        <f>'実質公債費比率（分子）の構造'!M$45</f>
        <v>784</v>
      </c>
      <c r="I49" s="170"/>
      <c r="J49" s="170"/>
      <c r="K49" s="170">
        <f>'実質公債費比率（分子）の構造'!N$45</f>
        <v>718</v>
      </c>
      <c r="L49" s="170"/>
      <c r="M49" s="170"/>
      <c r="N49" s="170">
        <f>'実質公債費比率（分子）の構造'!O$45</f>
        <v>646</v>
      </c>
      <c r="O49" s="170"/>
      <c r="P49" s="170"/>
    </row>
    <row r="50" spans="1:16" x14ac:dyDescent="0.15">
      <c r="A50" s="170" t="s">
        <v>67</v>
      </c>
      <c r="B50" s="170" t="e">
        <f>NA()</f>
        <v>#N/A</v>
      </c>
      <c r="C50" s="170">
        <f>IF(ISNUMBER('実質公債費比率（分子）の構造'!K$53),'実質公債費比率（分子）の構造'!K$53,NA())</f>
        <v>235</v>
      </c>
      <c r="D50" s="170" t="e">
        <f>NA()</f>
        <v>#N/A</v>
      </c>
      <c r="E50" s="170" t="e">
        <f>NA()</f>
        <v>#N/A</v>
      </c>
      <c r="F50" s="170">
        <f>IF(ISNUMBER('実質公債費比率（分子）の構造'!L$53),'実質公債費比率（分子）の構造'!L$53,NA())</f>
        <v>278</v>
      </c>
      <c r="G50" s="170" t="e">
        <f>NA()</f>
        <v>#N/A</v>
      </c>
      <c r="H50" s="170" t="e">
        <f>NA()</f>
        <v>#N/A</v>
      </c>
      <c r="I50" s="170">
        <f>IF(ISNUMBER('実質公債費比率（分子）の構造'!M$53),'実質公債費比率（分子）の構造'!M$53,NA())</f>
        <v>309</v>
      </c>
      <c r="J50" s="170" t="e">
        <f>NA()</f>
        <v>#N/A</v>
      </c>
      <c r="K50" s="170" t="e">
        <f>NA()</f>
        <v>#N/A</v>
      </c>
      <c r="L50" s="170">
        <f>IF(ISNUMBER('実質公債費比率（分子）の構造'!N$53),'実質公債費比率（分子）の構造'!N$53,NA())</f>
        <v>271</v>
      </c>
      <c r="M50" s="170" t="e">
        <f>NA()</f>
        <v>#N/A</v>
      </c>
      <c r="N50" s="170" t="e">
        <f>NA()</f>
        <v>#N/A</v>
      </c>
      <c r="O50" s="170">
        <f>IF(ISNUMBER('実質公債費比率（分子）の構造'!O$53),'実質公債費比率（分子）の構造'!O$53,NA())</f>
        <v>236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5547</v>
      </c>
      <c r="E56" s="169"/>
      <c r="F56" s="169"/>
      <c r="G56" s="169">
        <f>'将来負担比率（分子）の構造'!J$52</f>
        <v>5616</v>
      </c>
      <c r="H56" s="169"/>
      <c r="I56" s="169"/>
      <c r="J56" s="169">
        <f>'将来負担比率（分子）の構造'!K$52</f>
        <v>5255</v>
      </c>
      <c r="K56" s="169"/>
      <c r="L56" s="169"/>
      <c r="M56" s="169">
        <f>'将来負担比率（分子）の構造'!L$52</f>
        <v>4912</v>
      </c>
      <c r="N56" s="169"/>
      <c r="O56" s="169"/>
      <c r="P56" s="169">
        <f>'将来負担比率（分子）の構造'!M$52</f>
        <v>5292</v>
      </c>
    </row>
    <row r="57" spans="1:16" x14ac:dyDescent="0.15">
      <c r="A57" s="169" t="s">
        <v>42</v>
      </c>
      <c r="B57" s="169"/>
      <c r="C57" s="169"/>
      <c r="D57" s="169">
        <f>'将来負担比率（分子）の構造'!I$51</f>
        <v>536</v>
      </c>
      <c r="E57" s="169"/>
      <c r="F57" s="169"/>
      <c r="G57" s="169">
        <f>'将来負担比率（分子）の構造'!J$51</f>
        <v>472</v>
      </c>
      <c r="H57" s="169"/>
      <c r="I57" s="169"/>
      <c r="J57" s="169">
        <f>'将来負担比率（分子）の構造'!K$51</f>
        <v>430</v>
      </c>
      <c r="K57" s="169"/>
      <c r="L57" s="169"/>
      <c r="M57" s="169">
        <f>'将来負担比率（分子）の構造'!L$51</f>
        <v>428</v>
      </c>
      <c r="N57" s="169"/>
      <c r="O57" s="169"/>
      <c r="P57" s="169">
        <f>'将来負担比率（分子）の構造'!M$51</f>
        <v>453</v>
      </c>
    </row>
    <row r="58" spans="1:16" x14ac:dyDescent="0.15">
      <c r="A58" s="169" t="s">
        <v>41</v>
      </c>
      <c r="B58" s="169"/>
      <c r="C58" s="169"/>
      <c r="D58" s="169">
        <f>'将来負担比率（分子）の構造'!I$50</f>
        <v>2555</v>
      </c>
      <c r="E58" s="169"/>
      <c r="F58" s="169"/>
      <c r="G58" s="169">
        <f>'将来負担比率（分子）の構造'!J$50</f>
        <v>2622</v>
      </c>
      <c r="H58" s="169"/>
      <c r="I58" s="169"/>
      <c r="J58" s="169">
        <f>'将来負担比率（分子）の構造'!K$50</f>
        <v>2966</v>
      </c>
      <c r="K58" s="169"/>
      <c r="L58" s="169"/>
      <c r="M58" s="169">
        <f>'将来負担比率（分子）の構造'!L$50</f>
        <v>3317</v>
      </c>
      <c r="N58" s="169"/>
      <c r="O58" s="169"/>
      <c r="P58" s="169">
        <f>'将来負担比率（分子）の構造'!M$50</f>
        <v>3468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460</v>
      </c>
      <c r="C62" s="169"/>
      <c r="D62" s="169"/>
      <c r="E62" s="169">
        <f>'将来負担比率（分子）の構造'!J$45</f>
        <v>456</v>
      </c>
      <c r="F62" s="169"/>
      <c r="G62" s="169"/>
      <c r="H62" s="169">
        <f>'将来負担比率（分子）の構造'!K$45</f>
        <v>450</v>
      </c>
      <c r="I62" s="169"/>
      <c r="J62" s="169"/>
      <c r="K62" s="169">
        <f>'将来負担比率（分子）の構造'!L$45</f>
        <v>430</v>
      </c>
      <c r="L62" s="169"/>
      <c r="M62" s="169"/>
      <c r="N62" s="169">
        <f>'将来負担比率（分子）の構造'!M$45</f>
        <v>450</v>
      </c>
      <c r="O62" s="169"/>
      <c r="P62" s="169"/>
    </row>
    <row r="63" spans="1:16" x14ac:dyDescent="0.15">
      <c r="A63" s="169" t="s">
        <v>34</v>
      </c>
      <c r="B63" s="169">
        <f>'将来負担比率（分子）の構造'!I$44</f>
        <v>376</v>
      </c>
      <c r="C63" s="169"/>
      <c r="D63" s="169"/>
      <c r="E63" s="169">
        <f>'将来負担比率（分子）の構造'!J$44</f>
        <v>336</v>
      </c>
      <c r="F63" s="169"/>
      <c r="G63" s="169"/>
      <c r="H63" s="169">
        <f>'将来負担比率（分子）の構造'!K$44</f>
        <v>310</v>
      </c>
      <c r="I63" s="169"/>
      <c r="J63" s="169"/>
      <c r="K63" s="169">
        <f>'将来負担比率（分子）の構造'!L$44</f>
        <v>285</v>
      </c>
      <c r="L63" s="169"/>
      <c r="M63" s="169"/>
      <c r="N63" s="169">
        <f>'将来負担比率（分子）の構造'!M$44</f>
        <v>246</v>
      </c>
      <c r="O63" s="169"/>
      <c r="P63" s="169"/>
    </row>
    <row r="64" spans="1:16" x14ac:dyDescent="0.15">
      <c r="A64" s="169" t="s">
        <v>33</v>
      </c>
      <c r="B64" s="169">
        <f>'将来負担比率（分子）の構造'!I$43</f>
        <v>1436</v>
      </c>
      <c r="C64" s="169"/>
      <c r="D64" s="169"/>
      <c r="E64" s="169">
        <f>'将来負担比率（分子）の構造'!J$43</f>
        <v>1789</v>
      </c>
      <c r="F64" s="169"/>
      <c r="G64" s="169"/>
      <c r="H64" s="169">
        <f>'将来負担比率（分子）の構造'!K$43</f>
        <v>1751</v>
      </c>
      <c r="I64" s="169"/>
      <c r="J64" s="169"/>
      <c r="K64" s="169">
        <f>'将来負担比率（分子）の構造'!L$43</f>
        <v>1739</v>
      </c>
      <c r="L64" s="169"/>
      <c r="M64" s="169"/>
      <c r="N64" s="169">
        <f>'将来負担比率（分子）の構造'!M$43</f>
        <v>1718</v>
      </c>
      <c r="O64" s="169"/>
      <c r="P64" s="169"/>
    </row>
    <row r="65" spans="1:16" x14ac:dyDescent="0.15">
      <c r="A65" s="169" t="s">
        <v>32</v>
      </c>
      <c r="B65" s="169">
        <f>'将来負担比率（分子）の構造'!I$42</f>
        <v>44</v>
      </c>
      <c r="C65" s="169"/>
      <c r="D65" s="169"/>
      <c r="E65" s="169">
        <f>'将来負担比率（分子）の構造'!J$42</f>
        <v>32</v>
      </c>
      <c r="F65" s="169"/>
      <c r="G65" s="169"/>
      <c r="H65" s="169">
        <f>'将来負担比率（分子）の構造'!K$42</f>
        <v>21</v>
      </c>
      <c r="I65" s="169"/>
      <c r="J65" s="169"/>
      <c r="K65" s="169">
        <f>'将来負担比率（分子）の構造'!L$42</f>
        <v>10</v>
      </c>
      <c r="L65" s="169"/>
      <c r="M65" s="169"/>
      <c r="N65" s="169" t="str">
        <f>'将来負担比率（分子）の構造'!M$42</f>
        <v>-</v>
      </c>
      <c r="O65" s="169"/>
      <c r="P65" s="169"/>
    </row>
    <row r="66" spans="1:16" x14ac:dyDescent="0.15">
      <c r="A66" s="169" t="s">
        <v>31</v>
      </c>
      <c r="B66" s="169">
        <f>'将来負担比率（分子）の構造'!I$41</f>
        <v>6819</v>
      </c>
      <c r="C66" s="169"/>
      <c r="D66" s="169"/>
      <c r="E66" s="169">
        <f>'将来負担比率（分子）の構造'!J$41</f>
        <v>6324</v>
      </c>
      <c r="F66" s="169"/>
      <c r="G66" s="169"/>
      <c r="H66" s="169">
        <f>'将来負担比率（分子）の構造'!K$41</f>
        <v>5956</v>
      </c>
      <c r="I66" s="169"/>
      <c r="J66" s="169"/>
      <c r="K66" s="169">
        <f>'将来負担比率（分子）の構造'!L$41</f>
        <v>5656</v>
      </c>
      <c r="L66" s="169"/>
      <c r="M66" s="169"/>
      <c r="N66" s="169">
        <f>'将来負担比率（分子）の構造'!M$41</f>
        <v>5817</v>
      </c>
      <c r="O66" s="169"/>
      <c r="P66" s="169"/>
    </row>
    <row r="67" spans="1:16" x14ac:dyDescent="0.15">
      <c r="A67" s="169" t="s">
        <v>71</v>
      </c>
      <c r="B67" s="169" t="e">
        <f>NA()</f>
        <v>#N/A</v>
      </c>
      <c r="C67" s="169">
        <f>IF(ISNUMBER('将来負担比率（分子）の構造'!I$53), IF('将来負担比率（分子）の構造'!I$53 &lt; 0, 0, '将来負担比率（分子）の構造'!I$53), NA())</f>
        <v>496</v>
      </c>
      <c r="D67" s="169" t="e">
        <f>NA()</f>
        <v>#N/A</v>
      </c>
      <c r="E67" s="169" t="e">
        <f>NA()</f>
        <v>#N/A</v>
      </c>
      <c r="F67" s="169">
        <f>IF(ISNUMBER('将来負担比率（分子）の構造'!J$53), IF('将来負担比率（分子）の構造'!J$53 &lt; 0, 0, '将来負担比率（分子）の構造'!J$53), NA())</f>
        <v>226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1000</v>
      </c>
      <c r="C72" s="173">
        <f>基金残高に係る経年分析!G55</f>
        <v>1105</v>
      </c>
      <c r="D72" s="173">
        <f>基金残高に係る経年分析!H55</f>
        <v>1180</v>
      </c>
    </row>
    <row r="73" spans="1:16" x14ac:dyDescent="0.15">
      <c r="A73" s="172" t="s">
        <v>74</v>
      </c>
      <c r="B73" s="173">
        <f>基金残高に係る経年分析!F56</f>
        <v>834</v>
      </c>
      <c r="C73" s="173">
        <f>基金残高に係る経年分析!G56</f>
        <v>834</v>
      </c>
      <c r="D73" s="173">
        <f>基金残高に係る経年分析!H56</f>
        <v>842</v>
      </c>
    </row>
    <row r="74" spans="1:16" x14ac:dyDescent="0.15">
      <c r="A74" s="172" t="s">
        <v>75</v>
      </c>
      <c r="B74" s="173">
        <f>基金残高に係る経年分析!F57</f>
        <v>1085</v>
      </c>
      <c r="C74" s="173">
        <f>基金残高に係る経年分析!G57</f>
        <v>1336</v>
      </c>
      <c r="D74" s="173">
        <f>基金残高に係る経年分析!H57</f>
        <v>1396</v>
      </c>
    </row>
  </sheetData>
  <sheetProtection algorithmName="SHA-512" hashValue="/NQUe3+iWw8OstBA3mM+e43HXE7+s5sXmbeOxpNzgAC387NSuoSZPypY8aKaWrMMUO2xdH8P1GBLjB0y3ETRKQ==" saltValue="TRC1ZTiemM135ZoOQ/O3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澤田　学</cp:lastModifiedBy>
  <cp:lastPrinted>2025-03-19T06:42:42Z</cp:lastPrinted>
  <dcterms:created xsi:type="dcterms:W3CDTF">2025-02-19T00:16:01Z</dcterms:created>
  <dcterms:modified xsi:type="dcterms:W3CDTF">2025-03-24T05:44:24Z</dcterms:modified>
  <cp:category/>
</cp:coreProperties>
</file>