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100.78\総務課\財政係\財政状況\財政状況資料集\R4(R2決算）\20220908依頼927〆】令和２年度財政状況資料集の作成について（２回目）\"/>
    </mc:Choice>
  </mc:AlternateContent>
  <xr:revisionPtr revIDLastSave="0" documentId="13_ncr:1_{CC480F19-B69D-4FAE-BB8B-6D2F5A3EB745}" xr6:coauthVersionLast="47" xr6:coauthVersionMax="47" xr10:uidLastSave="{00000000-0000-0000-0000-000000000000}"/>
  <bookViews>
    <workbookView xWindow="-120" yWindow="-120" windowWidth="2811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88" i="12" l="1"/>
  <c r="AU88" i="12"/>
  <c r="AP88" i="12"/>
  <c r="AU63" i="12" l="1"/>
  <c r="AP63" i="12"/>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AM37" i="10"/>
  <c r="C37" i="10"/>
  <c r="CO36" i="10"/>
  <c r="AM36" i="10"/>
  <c r="C36" i="10"/>
  <c r="CO35" i="10"/>
  <c r="AM35"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l="1"/>
  <c r="BW35" i="10" s="1"/>
  <c r="BW36" i="10" s="1"/>
  <c r="BW37" i="10" s="1"/>
  <c r="BW38" i="10" s="1"/>
  <c r="CO34" i="10" l="1"/>
</calcChain>
</file>

<file path=xl/sharedStrings.xml><?xml version="1.0" encoding="utf-8"?>
<sst xmlns="http://schemas.openxmlformats.org/spreadsheetml/2006/main" count="1089" uniqueCount="598">
  <si>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</si>
  <si>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</si>
  <si>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</si>
  <si>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</si>
  <si>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</si>
  <si>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</si>
  <si>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</si>
  <si>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</si>
  <si>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</si>
  <si>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</si>
  <si>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</si>
  <si>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</si>
  <si>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</si>
  <si>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</si>
  <si>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</si>
  <si>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</si>
  <si>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</si>
  <si>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</si>
  <si>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</si>
  <si>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</si>
  <si>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</si>
  <si>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</si>
  <si>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</si>
  <si>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</si>
  <si>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</si>
  <si>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</si>
  <si>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</si>
  <si>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</si>
  <si>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</si>
  <si>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</si>
  <si>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</si>
  <si>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</si>
  <si>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</si>
  <si>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</si>
  <si>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</si>
  <si>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</si>
  <si>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</si>
  <si>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</si>
  <si>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</si>
  <si>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</si>
  <si>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</si>
  <si>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</si>
  <si>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</si>
  <si>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</si>
  <si>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</si>
  <si>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</si>
  <si>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</si>
  <si>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</si>
  <si>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</si>
  <si>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</si>
  <si>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</si>
  <si>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</si>
  <si>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</si>
  <si>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</si>
  <si>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</si>
  <si>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</si>
  <si>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</si>
  <si>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</si>
  <si>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</si>
  <si>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</si>
  <si>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</si>
  <si>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</si>
  <si>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</si>
  <si>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</si>
  <si>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</si>
  <si>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</si>
  <si>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</si>
  <si>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</si>
  <si>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</si>
  <si>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</si>
  <si>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</si>
  <si>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</si>
  <si>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</si>
  <si>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</si>
  <si>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</si>
  <si>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</si>
  <si>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</si>
  <si>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</si>
  <si>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</si>
  <si>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</si>
  <si>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</si>
  <si>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</si>
  <si>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</si>
  <si>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</si>
  <si>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</si>
  <si>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</si>
  <si>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</si>
  <si>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</si>
  <si>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</si>
  <si>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</si>
  <si>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</si>
  <si>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</si>
  <si>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</si>
  <si>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</si>
  <si>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</si>
  <si>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</si>
  <si>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</si>
  <si>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</si>
  <si>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利尻富士町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</si>
  <si>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</si>
  <si>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</si>
  <si>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</si>
  <si>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</si>
  <si>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</si>
  <si>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</si>
  <si>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</si>
  <si>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</si>
  <si>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</si>
  <si>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</si>
  <si>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</si>
  <si>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</si>
  <si>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</si>
  <si>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</si>
  <si>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</si>
  <si>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</si>
  <si>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</si>
  <si>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</si>
  <si>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</si>
  <si>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</si>
  <si>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</si>
  <si>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</si>
  <si>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</si>
  <si>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</si>
  <si>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</si>
  <si>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</si>
  <si>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</si>
  <si>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</si>
  <si>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</si>
  <si>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</si>
  <si>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</si>
  <si>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</si>
  <si>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</si>
  <si>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</si>
  <si>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</si>
  <si>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</si>
  <si>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</si>
  <si>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</si>
  <si>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</si>
  <si>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</si>
  <si>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</si>
  <si>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</si>
  <si>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</si>
  <si>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</si>
  <si>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</si>
  <si>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</si>
  <si>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</si>
  <si>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</si>
  <si>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</si>
  <si>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</si>
  <si>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</si>
  <si>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</si>
  <si>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</si>
  <si>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</si>
  <si>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</si>
  <si>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</si>
  <si>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</si>
  <si>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</si>
  <si>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</si>
  <si>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</si>
  <si>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</si>
  <si>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</si>
  <si>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</si>
  <si>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</si>
  <si>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</si>
  <si>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</si>
  <si>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</si>
  <si>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</si>
  <si>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</si>
  <si>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</si>
  <si>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</si>
  <si>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</si>
  <si>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</si>
  <si>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</si>
  <si>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</si>
  <si>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</si>
  <si>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</si>
  <si>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</si>
  <si>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</si>
  <si>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</si>
  <si>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</si>
  <si>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</si>
  <si>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</si>
  <si>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</si>
  <si>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</si>
  <si>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</si>
  <si>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</si>
  <si>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</si>
  <si>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</si>
  <si>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</si>
  <si>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</si>
  <si>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</si>
  <si>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</si>
  <si>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</si>
  <si>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</si>
  <si>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</si>
  <si>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</si>
  <si>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</si>
  <si>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</si>
  <si>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</si>
  <si>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</si>
  <si>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</si>
  <si>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</si>
  <si>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</si>
  <si>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</si>
  <si>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</si>
  <si>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</si>
  <si>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</si>
  <si>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</si>
  <si>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</si>
  <si>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</si>
  <si>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</si>
  <si>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</si>
  <si>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北海道利尻富士町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</si>
  <si>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</si>
  <si>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</si>
  <si>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</si>
  <si>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</si>
  <si>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</si>
  <si>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</si>
  <si>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</si>
  <si>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</si>
  <si>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</si>
  <si>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</si>
  <si>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</si>
  <si>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</si>
  <si>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</si>
  <si>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</si>
  <si>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</si>
  <si>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</si>
  <si>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</si>
  <si>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</si>
  <si>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</si>
  <si>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</si>
  <si>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</si>
  <si>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</si>
  <si>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</si>
  <si>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</si>
  <si>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</si>
  <si>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</si>
  <si>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</si>
  <si>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</si>
  <si>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</si>
  <si>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</si>
  <si>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</si>
  <si>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</si>
  <si>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</si>
  <si>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</si>
  <si>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</si>
  <si>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</si>
  <si>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</si>
  <si>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</si>
  <si>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</si>
  <si>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</si>
  <si>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</si>
  <si>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</si>
  <si>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</si>
  <si>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</si>
  <si>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</si>
  <si>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</si>
  <si>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</si>
  <si>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</si>
  <si>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</si>
  <si>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</si>
  <si>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</si>
  <si>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</si>
  <si>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</si>
  <si>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</si>
  <si>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</si>
  <si>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</si>
  <si>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</si>
  <si>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</si>
  <si>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</si>
  <si>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</si>
  <si>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</si>
  <si>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</si>
  <si>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</si>
  <si>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</si>
  <si>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</si>
  <si>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</si>
  <si>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</si>
  <si>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</si>
  <si>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</si>
  <si>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</si>
  <si>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</si>
  <si>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</si>
  <si>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</si>
  <si>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</si>
  <si>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</si>
  <si>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</si>
  <si>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</si>
  <si>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</si>
  <si>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</si>
  <si>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</si>
  <si>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</si>
  <si>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</si>
  <si>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</si>
  <si>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</si>
  <si>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</si>
  <si>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</si>
  <si>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</si>
  <si>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</si>
  <si>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</si>
  <si>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</si>
  <si>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</si>
  <si>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</si>
  <si>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</si>
  <si>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</si>
  <si>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</si>
  <si>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</si>
  <si>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</si>
  <si>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</si>
  <si>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</si>
  <si>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</si>
  <si>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</si>
  <si>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</si>
  <si>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</si>
  <si>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</si>
  <si>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</si>
  <si>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</si>
  <si>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</si>
  <si>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</si>
  <si>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</si>
  <si>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</si>
  <si>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</si>
  <si>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</si>
  <si>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</si>
  <si>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</si>
  <si>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</si>
  <si>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</si>
  <si>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</si>
  <si>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</si>
  <si>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</si>
  <si>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</si>
  <si>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</si>
  <si>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</si>
  <si>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</si>
  <si>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</si>
  <si>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</si>
  <si>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</si>
  <si>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</si>
  <si>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</si>
  <si>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</si>
  <si>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</si>
  <si>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</si>
  <si>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</si>
  <si>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</si>
  <si>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</si>
  <si>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</si>
  <si>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</si>
  <si>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</si>
  <si>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</si>
  <si>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</si>
  <si>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</si>
  <si>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</si>
  <si>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</si>
  <si>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</si>
  <si>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</si>
  <si>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</si>
  <si>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</si>
  <si>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</si>
  <si>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</si>
  <si>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</si>
  <si>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</si>
  <si>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</si>
  <si>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</si>
  <si>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</si>
  <si>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北海道利尻富士町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</si>
  <si>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</si>
  <si>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</si>
  <si>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</si>
  <si>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</si>
  <si>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</si>
  <si>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</si>
  <si>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</si>
  <si>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</si>
  <si>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</si>
  <si>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</si>
  <si>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</si>
  <si>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</si>
  <si>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</si>
  <si>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</si>
  <si>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</si>
  <si>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</si>
  <si>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</si>
  <si>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</si>
  <si>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</si>
  <si>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</si>
  <si>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利尻富士町歯科施設特別会計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</si>
  <si>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</si>
  <si>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</si>
  <si>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</si>
  <si>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</si>
  <si>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</si>
  <si>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</si>
  <si>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</si>
  <si>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</si>
  <si>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</si>
  <si>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</si>
  <si>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</si>
  <si>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</si>
  <si>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</si>
  <si>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利尻富士町国民健康保険事業特別会計</t>
    <phoneticPr fontId="5"/>
  </si>
  <si>
    <t>利尻富士町後期高齢者医療特別会計</t>
    <phoneticPr fontId="5"/>
  </si>
  <si>
    <t>利尻富士町介護保険事業特別会計</t>
    <phoneticPr fontId="5"/>
  </si>
  <si>
    <t>利尻富士町介護サービス特別会計</t>
    <phoneticPr fontId="5"/>
  </si>
  <si>
    <t>利尻富士町国民健康保険施設特別会計</t>
    <phoneticPr fontId="5"/>
  </si>
  <si>
    <t>利尻富士町簡易水道事業特別会計</t>
    <phoneticPr fontId="5"/>
  </si>
  <si>
    <t>法非適用企業</t>
    <phoneticPr fontId="5"/>
  </si>
  <si>
    <t>利尻富士町下水道事業特別会計</t>
    <phoneticPr fontId="5"/>
  </si>
  <si>
    <t>法非適用企業</t>
    <phoneticPr fontId="5"/>
  </si>
  <si>
    <t>利尻富士町港湾整備事業特別会計</t>
    <phoneticPr fontId="5"/>
  </si>
  <si>
    <t>利尻富士町温泉事業特別会計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</si>
  <si>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</si>
  <si>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</si>
  <si>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</si>
  <si>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</si>
  <si>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</si>
  <si>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</si>
  <si>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</si>
  <si>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</si>
  <si>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</si>
  <si>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</si>
  <si>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</si>
  <si>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</si>
  <si>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</si>
  <si>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</si>
  <si>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</si>
  <si>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</si>
  <si>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</si>
  <si>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</si>
  <si>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</si>
  <si>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</si>
  <si>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</si>
  <si>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</si>
  <si>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</si>
  <si>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</si>
  <si>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</si>
  <si>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</si>
  <si>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</si>
  <si>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</si>
  <si>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</si>
  <si>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</si>
  <si>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</si>
  <si>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</si>
  <si>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</si>
  <si>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</si>
  <si>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</si>
  <si>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</si>
  <si>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</si>
  <si>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</si>
  <si>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</si>
  <si>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</si>
  <si>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</si>
  <si>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</si>
  <si>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</si>
  <si>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</si>
  <si>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</si>
  <si>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</si>
  <si>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</si>
  <si>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</si>
  <si>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</si>
  <si>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</si>
  <si>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</si>
  <si>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</si>
  <si>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</si>
  <si>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</si>
  <si>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</si>
  <si>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利尻富士町下水道事業特別会計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</si>
  <si>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</si>
  <si>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</si>
  <si>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</si>
  <si>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</si>
  <si>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</si>
  <si>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</si>
  <si>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</si>
  <si>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</si>
  <si>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</si>
  <si>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</si>
  <si>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</si>
  <si>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</si>
  <si>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</si>
  <si>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</si>
  <si>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</si>
  <si>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</si>
  <si>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</si>
  <si>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</si>
  <si>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</si>
  <si>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</si>
  <si>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</si>
  <si>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</si>
  <si>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</si>
  <si>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</si>
  <si>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</si>
  <si>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</si>
  <si>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</si>
  <si>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</si>
  <si>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</si>
  <si>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</si>
  <si>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</si>
  <si>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</si>
  <si>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</si>
  <si>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</si>
  <si>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</si>
  <si>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</si>
  <si>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</si>
  <si>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</si>
  <si>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</si>
  <si>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</si>
  <si>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</si>
  <si>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</si>
  <si>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</si>
  <si>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</si>
  <si>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</si>
  <si>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</si>
  <si>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</si>
  <si>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</si>
  <si>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</si>
  <si>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</si>
  <si>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</si>
  <si>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</si>
  <si>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</si>
  <si>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</si>
  <si>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</si>
  <si>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</si>
  <si>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</si>
  <si>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</si>
  <si>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</si>
  <si>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</si>
  <si>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</si>
  <si>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</si>
  <si>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</si>
  <si>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</si>
  <si>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</si>
  <si>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</si>
  <si>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</si>
  <si>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</si>
  <si>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</si>
  <si>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</si>
  <si>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</si>
  <si>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</si>
  <si>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</si>
  <si>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</si>
  <si>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</si>
  <si>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</si>
  <si>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</si>
  <si>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</si>
  <si>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</si>
  <si>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</si>
  <si>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</si>
  <si>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</si>
  <si>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</si>
  <si>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</si>
  <si>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</si>
  <si>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</si>
  <si>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</si>
  <si>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</si>
  <si>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0.31</t>
  </si>
  <si>
    <t>一般会計</t>
  </si>
  <si>
    <t>利尻富士町国民健康保険事業特別会計</t>
  </si>
  <si>
    <t>利尻富士町簡易水道事業特別会計</t>
  </si>
  <si>
    <t>利尻富士町歯科施設特別会計</t>
  </si>
  <si>
    <t>利尻富士町下水道事業特別会計</t>
  </si>
  <si>
    <t>利尻富士町介護サービス特別会計</t>
  </si>
  <si>
    <t>利尻富士町国民健康保険施設特別会計</t>
  </si>
  <si>
    <t>利尻富士町介護保険事業特別会計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</si>
  <si>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</si>
  <si>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</si>
  <si>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</si>
  <si>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</si>
  <si>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</si>
  <si>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</si>
  <si>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</si>
  <si>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</si>
  <si>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株式会社利尻島振興公社</t>
    <rPh sb="0" eb="4">
      <t>カブシキガイシャ</t>
    </rPh>
    <rPh sb="4" eb="7">
      <t>リシリトウ</t>
    </rPh>
    <rPh sb="7" eb="9">
      <t>シンコウ</t>
    </rPh>
    <rPh sb="9" eb="11">
      <t>コウシャ</t>
    </rPh>
    <phoneticPr fontId="11"/>
  </si>
  <si>
    <t>-</t>
    <phoneticPr fontId="2"/>
  </si>
  <si>
    <t>利尻島国民健康保険病院組合（病院事業）</t>
    <rPh sb="0" eb="3">
      <t>リシリトウ</t>
    </rPh>
    <rPh sb="3" eb="5">
      <t>コクミン</t>
    </rPh>
    <rPh sb="5" eb="7">
      <t>ケンコウ</t>
    </rPh>
    <rPh sb="7" eb="9">
      <t>ホケン</t>
    </rPh>
    <rPh sb="9" eb="11">
      <t>ビョウイン</t>
    </rPh>
    <rPh sb="11" eb="13">
      <t>クミアイ</t>
    </rPh>
    <rPh sb="14" eb="16">
      <t>ビョウイン</t>
    </rPh>
    <rPh sb="16" eb="18">
      <t>ジギョウ</t>
    </rPh>
    <phoneticPr fontId="2"/>
  </si>
  <si>
    <t>利尻島国民健康保険病院組合（訪問看護事業）</t>
    <rPh sb="0" eb="3">
      <t>リシリトウ</t>
    </rPh>
    <rPh sb="3" eb="5">
      <t>コクミン</t>
    </rPh>
    <rPh sb="5" eb="7">
      <t>ケンコウ</t>
    </rPh>
    <rPh sb="7" eb="9">
      <t>ホケン</t>
    </rPh>
    <rPh sb="9" eb="11">
      <t>ビョウイン</t>
    </rPh>
    <rPh sb="11" eb="13">
      <t>クミアイ</t>
    </rPh>
    <rPh sb="14" eb="16">
      <t>ホウモン</t>
    </rPh>
    <rPh sb="16" eb="18">
      <t>カンゴ</t>
    </rPh>
    <rPh sb="18" eb="20">
      <t>ジギョウ</t>
    </rPh>
    <phoneticPr fontId="2"/>
  </si>
  <si>
    <t>利尻郡清掃施設組合</t>
    <rPh sb="0" eb="3">
      <t>リシリグン</t>
    </rPh>
    <rPh sb="3" eb="5">
      <t>セイソウ</t>
    </rPh>
    <rPh sb="5" eb="7">
      <t>シセツ</t>
    </rPh>
    <rPh sb="7" eb="9">
      <t>クミアイ</t>
    </rPh>
    <phoneticPr fontId="2"/>
  </si>
  <si>
    <t>利尻郡学校給食組合</t>
    <rPh sb="0" eb="3">
      <t>リシリグン</t>
    </rPh>
    <rPh sb="3" eb="5">
      <t>ガッコウ</t>
    </rPh>
    <rPh sb="5" eb="7">
      <t>キュウショク</t>
    </rPh>
    <rPh sb="7" eb="9">
      <t>クミアイ</t>
    </rPh>
    <phoneticPr fontId="2"/>
  </si>
  <si>
    <t>利尻礼文消防事務組合</t>
    <rPh sb="0" eb="2">
      <t>リシリ</t>
    </rPh>
    <rPh sb="2" eb="4">
      <t>レブン</t>
    </rPh>
    <rPh sb="4" eb="6">
      <t>ショウボウ</t>
    </rPh>
    <rPh sb="6" eb="8">
      <t>ジム</t>
    </rPh>
    <rPh sb="8" eb="10">
      <t>クミアイ</t>
    </rPh>
    <phoneticPr fontId="2"/>
  </si>
  <si>
    <t>-</t>
    <phoneticPr fontId="2"/>
  </si>
  <si>
    <t>公共施設整備基金</t>
    <rPh sb="0" eb="2">
      <t>コウキョウ</t>
    </rPh>
    <rPh sb="2" eb="4">
      <t>シセツ</t>
    </rPh>
    <rPh sb="4" eb="6">
      <t>セイビ</t>
    </rPh>
    <rPh sb="6" eb="8">
      <t>キキン</t>
    </rPh>
    <phoneticPr fontId="2"/>
  </si>
  <si>
    <t>ふるさと利尻富士応援基金</t>
    <rPh sb="4" eb="8">
      <t>リシリフジ</t>
    </rPh>
    <rPh sb="8" eb="10">
      <t>オウエン</t>
    </rPh>
    <rPh sb="10" eb="12">
      <t>キキン</t>
    </rPh>
    <phoneticPr fontId="2"/>
  </si>
  <si>
    <t>子ども・子育て応援基金</t>
    <rPh sb="0" eb="1">
      <t>コ</t>
    </rPh>
    <rPh sb="4" eb="6">
      <t>コソダ</t>
    </rPh>
    <rPh sb="7" eb="9">
      <t>オウエン</t>
    </rPh>
    <rPh sb="9" eb="11">
      <t>キキン</t>
    </rPh>
    <phoneticPr fontId="2"/>
  </si>
  <si>
    <t>社会福祉事業基金</t>
    <rPh sb="0" eb="2">
      <t>シャカイ</t>
    </rPh>
    <rPh sb="2" eb="4">
      <t>フクシ</t>
    </rPh>
    <rPh sb="4" eb="6">
      <t>ジギョウ</t>
    </rPh>
    <rPh sb="6" eb="8">
      <t>キキン</t>
    </rPh>
    <phoneticPr fontId="2"/>
  </si>
  <si>
    <t>ふるさと創生基金</t>
    <rPh sb="4" eb="6">
      <t>ソウセイ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</si>
  <si>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</si>
  <si>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</si>
  <si>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</si>
  <si>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大型建設事業（施設立替等）により有形固定資産減価償却率は類似団体よりも低い水準であるが、将来負担比率はＨ30には47.6％まで上昇しており、公債費の償還終了による地方債残高の減少等によりＲ1には27.6％まで低下している。今後の見通しとしては、令和38年度までに公共施設の保有面積を30％削減するという目標を掲げ、老朽化した施設の集約化・複合化や除却を進めている。起債額は現在よりも下がっていく見込みであり、公共施設の維持管理に要する経費の減少や、地方債の償還終了により、将来負担比率は緩やかに低下していく見込み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</si>
  <si>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</si>
  <si>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</si>
  <si>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</si>
  <si>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</si>
  <si>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</si>
  <si>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</si>
  <si>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</si>
  <si>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に比べて高い水準にあるが、将来負担比率は緩やかに低下していく見込みであり、実質公債費比率についても、近年の大型建設事業による地方債発行や、交付税措置はあるが償還期限の短い過疎債・辺地債等の発行により高くなっていたが、償還額のピークは過ぎており、今後は減少していく見込みである。引き続き現在の数値より増加しないよう適切な財政運営を目指す。</t>
    <rPh sb="63" eb="6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</si>
</sst>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2902B9-E2B1-4816-BEEF-303B8B67763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977-48F6-866B-8B5A3C39CE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534386</c:v>
                </c:pt>
                <c:pt idx="1">
                  <c:v>1067282</c:v>
                </c:pt>
                <c:pt idx="2">
                  <c:v>649336</c:v>
                </c:pt>
                <c:pt idx="3">
                  <c:v>245241</c:v>
                </c:pt>
                <c:pt idx="4">
                  <c:v>133824</c:v>
                </c:pt>
              </c:numCache>
            </c:numRef>
          </c:val>
          <c:smooth val="0"/>
          <c:extLst>
            <c:ext xmlns:c16="http://schemas.microsoft.com/office/drawing/2014/chart" uri="{C3380CC4-5D6E-409C-BE32-E72D297353CC}">
              <c16:uniqueId val="{00000001-7977-48F6-866B-8B5A3C39CE06}"/>
            </c:ext>
          </c:extLst>
        </c:ser>
        <c:dLbls>
          <c:showLegendKey val="0"/>
          <c:showVal val="0"/>
          <c:showCatName val="0"/>
          <c:showSerName val="0"/>
          <c:showPercent val="0"/>
          <c:showBubbleSize val="0"/>
        </c:dLbls>
        <c:marker val="1"/>
        <c:smooth val="0"/>
        <c:axId val="708619800"/>
        <c:axId val="708630384"/>
      </c:lineChart>
      <c:catAx>
        <c:axId val="708619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630384"/>
        <c:crosses val="autoZero"/>
        <c:auto val="1"/>
        <c:lblAlgn val="ctr"/>
        <c:lblOffset val="100"/>
        <c:tickLblSkip val="1"/>
        <c:tickMarkSkip val="1"/>
        <c:noMultiLvlLbl val="0"/>
      </c:catAx>
      <c:valAx>
        <c:axId val="70863038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619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1.25</c:v>
                </c:pt>
                <c:pt idx="1">
                  <c:v>1.1399999999999999</c:v>
                </c:pt>
                <c:pt idx="2">
                  <c:v>1.24</c:v>
                </c:pt>
                <c:pt idx="3">
                  <c:v>1.58</c:v>
                </c:pt>
                <c:pt idx="4">
                  <c:v>1.1100000000000001</c:v>
                </c:pt>
              </c:numCache>
            </c:numRef>
          </c:val>
          <c:extLst>
            <c:ext xmlns:c16="http://schemas.microsoft.com/office/drawing/2014/chart" uri="{C3380CC4-5D6E-409C-BE32-E72D297353CC}">
              <c16:uniqueId val="{00000000-9BB6-4287-BFC1-299E4E6808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32.659999999999997</c:v>
                </c:pt>
                <c:pt idx="1">
                  <c:v>33.53</c:v>
                </c:pt>
                <c:pt idx="2">
                  <c:v>34.69</c:v>
                </c:pt>
                <c:pt idx="3">
                  <c:v>34.74</c:v>
                </c:pt>
                <c:pt idx="4">
                  <c:v>33.47</c:v>
                </c:pt>
              </c:numCache>
            </c:numRef>
          </c:val>
          <c:extLst>
            <c:ext xmlns:c16="http://schemas.microsoft.com/office/drawing/2014/chart" uri="{C3380CC4-5D6E-409C-BE32-E72D297353CC}">
              <c16:uniqueId val="{00000001-9BB6-4287-BFC1-299E4E6808CA}"/>
            </c:ext>
          </c:extLst>
        </c:ser>
        <c:dLbls>
          <c:showLegendKey val="0"/>
          <c:showVal val="0"/>
          <c:showCatName val="0"/>
          <c:showSerName val="0"/>
          <c:showPercent val="0"/>
          <c:showBubbleSize val="0"/>
        </c:dLbls>
        <c:gapWidth val="250"/>
        <c:overlap val="100"/>
        <c:axId val="708623328"/>
        <c:axId val="70862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-0.02</c:v>
                </c:pt>
                <c:pt idx="2">
                  <c:v>0.14000000000000001</c:v>
                </c:pt>
                <c:pt idx="3">
                  <c:v>0.41</c:v>
                </c:pt>
                <c:pt idx="4">
                  <c:v>-0.31</c:v>
                </c:pt>
              </c:numCache>
            </c:numRef>
          </c:val>
          <c:smooth val="0"/>
          <c:extLst>
            <c:ext xmlns:c16="http://schemas.microsoft.com/office/drawing/2014/chart" uri="{C3380CC4-5D6E-409C-BE32-E72D297353CC}">
              <c16:uniqueId val="{00000002-9BB6-4287-BFC1-299E4E6808CA}"/>
            </c:ext>
          </c:extLst>
        </c:ser>
        <c:dLbls>
          <c:showLegendKey val="0"/>
          <c:showVal val="0"/>
          <c:showCatName val="0"/>
          <c:showSerName val="0"/>
          <c:showPercent val="0"/>
          <c:showBubbleSize val="0"/>
        </c:dLbls>
        <c:marker val="1"/>
        <c:smooth val="0"/>
        <c:axId val="708623328"/>
        <c:axId val="708620192"/>
      </c:lineChart>
      <c:catAx>
        <c:axId val="70862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8620192"/>
        <c:crosses val="autoZero"/>
        <c:auto val="1"/>
        <c:lblAlgn val="ctr"/>
        <c:lblOffset val="100"/>
        <c:tickLblSkip val="1"/>
        <c:tickMarkSkip val="1"/>
        <c:noMultiLvlLbl val="0"/>
      </c:catAx>
      <c:valAx>
        <c:axId val="70862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62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0.02</c:v>
                </c:pt>
                <c:pt idx="4">
                  <c:v>#N/A</c:v>
                </c:pt>
                <c:pt idx="5">
                  <c:v>0.02</c:v>
                </c:pt>
                <c:pt idx="6">
                  <c:v>#N/A</c:v>
                </c:pt>
                <c:pt idx="7">
                  <c:v>0.06</c:v>
                </c:pt>
                <c:pt idx="8">
                  <c:v>#N/A</c:v>
                </c:pt>
                <c:pt idx="9">
                  <c:v>0.01</c:v>
                </c:pt>
              </c:numCache>
            </c:numRef>
          </c:val>
          <c:extLst>
            <c:ext xmlns:c16="http://schemas.microsoft.com/office/drawing/2014/chart" uri="{C3380CC4-5D6E-409C-BE32-E72D297353CC}">
              <c16:uniqueId val="{00000000-983E-430E-8B46-299958C32E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3E-430E-8B46-299958C32EEA}"/>
            </c:ext>
          </c:extLst>
        </c:ser>
        <c:ser>
          <c:idx val="2"/>
          <c:order val="2"/>
          <c:tx>
            <c:strRef>
              <c:f>データシート!$A$29</c:f>
              <c:strCache>
                <c:ptCount val="1"/>
                <c:pt idx="0">
                  <c:v>利尻富士町介護保険事業特別会計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0.37</c:v>
                </c:pt>
                <c:pt idx="2">
                  <c:v>#N/A</c:v>
                </c:pt>
                <c:pt idx="3">
                  <c:v>0.28000000000000003</c:v>
                </c:pt>
                <c:pt idx="4">
                  <c:v>#N/A</c:v>
                </c:pt>
                <c:pt idx="5">
                  <c:v>0.27</c:v>
                </c:pt>
                <c:pt idx="6">
                  <c:v>#N/A</c:v>
                </c:pt>
                <c:pt idx="7">
                  <c:v>0</c:v>
                </c:pt>
                <c:pt idx="8">
                  <c:v>#N/A</c:v>
                </c:pt>
                <c:pt idx="9">
                  <c:v>0.02</c:v>
                </c:pt>
              </c:numCache>
            </c:numRef>
          </c:val>
          <c:extLst>
            <c:ext xmlns:c16="http://schemas.microsoft.com/office/drawing/2014/chart" uri="{C3380CC4-5D6E-409C-BE32-E72D297353CC}">
              <c16:uniqueId val="{00000002-983E-430E-8B46-299958C32EEA}"/>
            </c:ext>
          </c:extLst>
        </c:ser>
        <c:ser>
          <c:idx val="3"/>
          <c:order val="3"/>
          <c:tx>
            <c:strRef>
              <c:f>データシート!$A$30</c:f>
              <c:strCache>
                <c:ptCount val="1"/>
                <c:pt idx="0">
                  <c:v>利尻富士町国民健康保険施設特別会計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c:v>
                </c:pt>
                <c:pt idx="8">
                  <c:v>#N/A</c:v>
                </c:pt>
                <c:pt idx="9">
                  <c:v>0.03</c:v>
                </c:pt>
              </c:numCache>
            </c:numRef>
          </c:val>
          <c:extLst>
            <c:ext xmlns:c16="http://schemas.microsoft.com/office/drawing/2014/chart" uri="{C3380CC4-5D6E-409C-BE32-E72D297353CC}">
              <c16:uniqueId val="{00000003-983E-430E-8B46-299958C32EEA}"/>
            </c:ext>
          </c:extLst>
        </c:ser>
        <c:ser>
          <c:idx val="4"/>
          <c:order val="4"/>
          <c:tx>
            <c:strRef>
              <c:f>データシート!$A$31</c:f>
              <c:strCache>
                <c:ptCount val="1"/>
                <c:pt idx="0">
                  <c:v>利尻富士町介護サービス特別会計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0.12</c:v>
                </c:pt>
                <c:pt idx="4">
                  <c:v>#N/A</c:v>
                </c:pt>
                <c:pt idx="5">
                  <c:v>0.37</c:v>
                </c:pt>
                <c:pt idx="6">
                  <c:v>#N/A</c:v>
                </c:pt>
                <c:pt idx="7">
                  <c:v>0.15</c:v>
                </c:pt>
                <c:pt idx="8">
                  <c:v>#N/A</c:v>
                </c:pt>
                <c:pt idx="9">
                  <c:v>0.04</c:v>
                </c:pt>
              </c:numCache>
            </c:numRef>
          </c:val>
          <c:extLst>
            <c:ext xmlns:c16="http://schemas.microsoft.com/office/drawing/2014/chart" uri="{C3380CC4-5D6E-409C-BE32-E72D297353CC}">
              <c16:uniqueId val="{00000004-983E-430E-8B46-299958C32EEA}"/>
            </c:ext>
          </c:extLst>
        </c:ser>
        <c:ser>
          <c:idx val="5"/>
          <c:order val="5"/>
          <c:tx>
            <c:strRef>
              <c:f>データシート!$A$32</c:f>
              <c:strCache>
                <c:ptCount val="1"/>
                <c:pt idx="0">
                  <c:v>利尻富士町下水道事業特別会計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0.03</c:v>
                </c:pt>
                <c:pt idx="4">
                  <c:v>#N/A</c:v>
                </c:pt>
                <c:pt idx="5">
                  <c:v>0</c:v>
                </c:pt>
                <c:pt idx="6">
                  <c:v>#N/A</c:v>
                </c:pt>
                <c:pt idx="7">
                  <c:v>0.11</c:v>
                </c:pt>
                <c:pt idx="8">
                  <c:v>#N/A</c:v>
                </c:pt>
                <c:pt idx="9">
                  <c:v>0.04</c:v>
                </c:pt>
              </c:numCache>
            </c:numRef>
          </c:val>
          <c:extLst>
            <c:ext xmlns:c16="http://schemas.microsoft.com/office/drawing/2014/chart" uri="{C3380CC4-5D6E-409C-BE32-E72D297353CC}">
              <c16:uniqueId val="{00000005-983E-430E-8B46-299958C32EEA}"/>
            </c:ext>
          </c:extLst>
        </c:ser>
        <c:ser>
          <c:idx val="6"/>
          <c:order val="6"/>
          <c:tx>
            <c:strRef>
              <c:f>データシート!$A$33</c:f>
              <c:strCache>
                <c:ptCount val="1"/>
                <c:pt idx="0">
                  <c:v>利尻富士町歯科施設特別会計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0.08</c:v>
                </c:pt>
                <c:pt idx="4">
                  <c:v>#N/A</c:v>
                </c:pt>
                <c:pt idx="5">
                  <c:v>0.01</c:v>
                </c:pt>
                <c:pt idx="6">
                  <c:v>#N/A</c:v>
                </c:pt>
                <c:pt idx="7">
                  <c:v>0.03</c:v>
                </c:pt>
                <c:pt idx="8">
                  <c:v>#N/A</c:v>
                </c:pt>
                <c:pt idx="9">
                  <c:v>0.08</c:v>
                </c:pt>
              </c:numCache>
            </c:numRef>
          </c:val>
          <c:extLst>
            <c:ext xmlns:c16="http://schemas.microsoft.com/office/drawing/2014/chart" uri="{C3380CC4-5D6E-409C-BE32-E72D297353CC}">
              <c16:uniqueId val="{00000006-983E-430E-8B46-299958C32EEA}"/>
            </c:ext>
          </c:extLst>
        </c:ser>
        <c:ser>
          <c:idx val="7"/>
          <c:order val="7"/>
          <c:tx>
            <c:strRef>
              <c:f>データシート!$A$34</c:f>
              <c:strCache>
                <c:ptCount val="1"/>
                <c:pt idx="0">
                  <c:v>利尻富士町簡易水道事業特別会計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0.21</c:v>
                </c:pt>
                <c:pt idx="8">
                  <c:v>#N/A</c:v>
                </c:pt>
                <c:pt idx="9">
                  <c:v>0.11</c:v>
                </c:pt>
              </c:numCache>
            </c:numRef>
          </c:val>
          <c:extLst>
            <c:ext xmlns:c16="http://schemas.microsoft.com/office/drawing/2014/chart" uri="{C3380CC4-5D6E-409C-BE32-E72D297353CC}">
              <c16:uniqueId val="{00000007-983E-430E-8B46-299958C32EEA}"/>
            </c:ext>
          </c:extLst>
        </c:ser>
        <c:ser>
          <c:idx val="8"/>
          <c:order val="8"/>
          <c:tx>
            <c:strRef>
              <c:f>データシート!$A$35</c:f>
              <c:strCache>
                <c:ptCount val="1"/>
                <c:pt idx="0">
                  <c:v>利尻富士町国民健康保険事業特別会計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0.28999999999999998</c:v>
                </c:pt>
                <c:pt idx="2">
                  <c:v>#N/A</c:v>
                </c:pt>
                <c:pt idx="3">
                  <c:v>0.43</c:v>
                </c:pt>
                <c:pt idx="4">
                  <c:v>#N/A</c:v>
                </c:pt>
                <c:pt idx="5">
                  <c:v>0.6</c:v>
                </c:pt>
                <c:pt idx="6">
                  <c:v>#N/A</c:v>
                </c:pt>
                <c:pt idx="7">
                  <c:v>0.53</c:v>
                </c:pt>
                <c:pt idx="8">
                  <c:v>#N/A</c:v>
                </c:pt>
                <c:pt idx="9">
                  <c:v>0.26</c:v>
                </c:pt>
              </c:numCache>
            </c:numRef>
          </c:val>
          <c:extLst>
            <c:ext xmlns:c16="http://schemas.microsoft.com/office/drawing/2014/chart" uri="{C3380CC4-5D6E-409C-BE32-E72D297353CC}">
              <c16:uniqueId val="{00000008-983E-430E-8B46-299958C32E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c:v>
                </c:pt>
                <c:pt idx="2">
                  <c:v>#N/A</c:v>
                </c:pt>
                <c:pt idx="3">
                  <c:v>1.05</c:v>
                </c:pt>
                <c:pt idx="4">
                  <c:v>#N/A</c:v>
                </c:pt>
                <c:pt idx="5">
                  <c:v>1.22</c:v>
                </c:pt>
                <c:pt idx="6">
                  <c:v>#N/A</c:v>
                </c:pt>
                <c:pt idx="7">
                  <c:v>1.54</c:v>
                </c:pt>
                <c:pt idx="8">
                  <c:v>#N/A</c:v>
                </c:pt>
                <c:pt idx="9">
                  <c:v>1.03</c:v>
                </c:pt>
              </c:numCache>
            </c:numRef>
          </c:val>
          <c:extLst>
            <c:ext xmlns:c16="http://schemas.microsoft.com/office/drawing/2014/chart" uri="{C3380CC4-5D6E-409C-BE32-E72D297353CC}">
              <c16:uniqueId val="{00000009-983E-430E-8B46-299958C32EEA}"/>
            </c:ext>
          </c:extLst>
        </c:ser>
        <c:dLbls>
          <c:showLegendKey val="0"/>
          <c:showVal val="0"/>
          <c:showCatName val="0"/>
          <c:showSerName val="0"/>
          <c:showPercent val="0"/>
          <c:showBubbleSize val="0"/>
        </c:dLbls>
        <c:gapWidth val="150"/>
        <c:overlap val="100"/>
        <c:axId val="708618232"/>
        <c:axId val="708623720"/>
      </c:barChart>
      <c:catAx>
        <c:axId val="70861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8623720"/>
        <c:crosses val="autoZero"/>
        <c:auto val="1"/>
        <c:lblAlgn val="ctr"/>
        <c:lblOffset val="100"/>
        <c:tickLblSkip val="1"/>
        <c:tickMarkSkip val="1"/>
        <c:noMultiLvlLbl val="0"/>
      </c:catAx>
      <c:valAx>
        <c:axId val="70862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618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768</c:v>
                </c:pt>
                <c:pt idx="5">
                  <c:v>723</c:v>
                </c:pt>
                <c:pt idx="8">
                  <c:v>659</c:v>
                </c:pt>
                <c:pt idx="11">
                  <c:v>683</c:v>
                </c:pt>
                <c:pt idx="14">
                  <c:v>706</c:v>
                </c:pt>
              </c:numCache>
            </c:numRef>
          </c:val>
          <c:extLst>
            <c:ext xmlns:c16="http://schemas.microsoft.com/office/drawing/2014/chart" uri="{C3380CC4-5D6E-409C-BE32-E72D297353CC}">
              <c16:uniqueId val="{00000000-4EFA-40AA-A1D3-7C15EDF2BB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1-4EFA-40AA-A1D3-7C15EDF2BB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11</c:v>
                </c:pt>
                <c:pt idx="9">
                  <c:v>7</c:v>
                </c:pt>
                <c:pt idx="12">
                  <c:v>12</c:v>
                </c:pt>
              </c:numCache>
            </c:numRef>
          </c:val>
          <c:extLst>
            <c:ext xmlns:c16="http://schemas.microsoft.com/office/drawing/2014/chart" uri="{C3380CC4-5D6E-409C-BE32-E72D297353CC}">
              <c16:uniqueId val="{00000002-4EFA-40AA-A1D3-7C15EDF2BB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54</c:v>
                </c:pt>
                <c:pt idx="3">
                  <c:v>36</c:v>
                </c:pt>
                <c:pt idx="6">
                  <c:v>35</c:v>
                </c:pt>
                <c:pt idx="9">
                  <c:v>32</c:v>
                </c:pt>
                <c:pt idx="12">
                  <c:v>37</c:v>
                </c:pt>
              </c:numCache>
            </c:numRef>
          </c:val>
          <c:extLst>
            <c:ext xmlns:c16="http://schemas.microsoft.com/office/drawing/2014/chart" uri="{C3380CC4-5D6E-409C-BE32-E72D297353CC}">
              <c16:uniqueId val="{00000003-4EFA-40AA-A1D3-7C15EDF2BB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c:v>
                </c:pt>
                <c:pt idx="3">
                  <c:v>124</c:v>
                </c:pt>
                <c:pt idx="6">
                  <c:v>111</c:v>
                </c:pt>
                <c:pt idx="9">
                  <c:v>119</c:v>
                </c:pt>
                <c:pt idx="12">
                  <c:v>125</c:v>
                </c:pt>
              </c:numCache>
            </c:numRef>
          </c:val>
          <c:extLst>
            <c:ext xmlns:c16="http://schemas.microsoft.com/office/drawing/2014/chart" uri="{C3380CC4-5D6E-409C-BE32-E72D297353CC}">
              <c16:uniqueId val="{00000004-4EFA-40AA-A1D3-7C15EDF2BB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FA-40AA-A1D3-7C15EDF2BB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FA-40AA-A1D3-7C15EDF2BB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832</c:v>
                </c:pt>
                <c:pt idx="3">
                  <c:v>798</c:v>
                </c:pt>
                <c:pt idx="6">
                  <c:v>755</c:v>
                </c:pt>
                <c:pt idx="9">
                  <c:v>760</c:v>
                </c:pt>
                <c:pt idx="12">
                  <c:v>809</c:v>
                </c:pt>
              </c:numCache>
            </c:numRef>
          </c:val>
          <c:extLst>
            <c:ext xmlns:c16="http://schemas.microsoft.com/office/drawing/2014/chart" uri="{C3380CC4-5D6E-409C-BE32-E72D297353CC}">
              <c16:uniqueId val="{00000007-4EFA-40AA-A1D3-7C15EDF2BB0D}"/>
            </c:ext>
          </c:extLst>
        </c:ser>
        <c:dLbls>
          <c:showLegendKey val="0"/>
          <c:showVal val="0"/>
          <c:showCatName val="0"/>
          <c:showSerName val="0"/>
          <c:showPercent val="0"/>
          <c:showBubbleSize val="0"/>
        </c:dLbls>
        <c:gapWidth val="100"/>
        <c:overlap val="100"/>
        <c:axId val="708622152"/>
        <c:axId val="708621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241</c:v>
                </c:pt>
                <c:pt idx="2">
                  <c:v>#N/A</c:v>
                </c:pt>
                <c:pt idx="3">
                  <c:v>#N/A</c:v>
                </c:pt>
                <c:pt idx="4">
                  <c:v>246</c:v>
                </c:pt>
                <c:pt idx="5">
                  <c:v>#N/A</c:v>
                </c:pt>
                <c:pt idx="6">
                  <c:v>#N/A</c:v>
                </c:pt>
                <c:pt idx="7">
                  <c:v>253</c:v>
                </c:pt>
                <c:pt idx="8">
                  <c:v>#N/A</c:v>
                </c:pt>
                <c:pt idx="9">
                  <c:v>#N/A</c:v>
                </c:pt>
                <c:pt idx="10">
                  <c:v>235</c:v>
                </c:pt>
                <c:pt idx="11">
                  <c:v>#N/A</c:v>
                </c:pt>
                <c:pt idx="12">
                  <c:v>#N/A</c:v>
                </c:pt>
                <c:pt idx="13">
                  <c:v>278</c:v>
                </c:pt>
                <c:pt idx="14">
                  <c:v>#N/A</c:v>
                </c:pt>
              </c:numCache>
            </c:numRef>
          </c:val>
          <c:smooth val="0"/>
          <c:extLst>
            <c:ext xmlns:c16="http://schemas.microsoft.com/office/drawing/2014/chart" uri="{C3380CC4-5D6E-409C-BE32-E72D297353CC}">
              <c16:uniqueId val="{00000008-4EFA-40AA-A1D3-7C15EDF2BB0D}"/>
            </c:ext>
          </c:extLst>
        </c:ser>
        <c:dLbls>
          <c:showLegendKey val="0"/>
          <c:showVal val="0"/>
          <c:showCatName val="0"/>
          <c:showSerName val="0"/>
          <c:showPercent val="0"/>
          <c:showBubbleSize val="0"/>
        </c:dLbls>
        <c:marker val="1"/>
        <c:smooth val="0"/>
        <c:axId val="708622152"/>
        <c:axId val="708621368"/>
      </c:lineChart>
      <c:catAx>
        <c:axId val="70862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8621368"/>
        <c:crosses val="autoZero"/>
        <c:auto val="1"/>
        <c:lblAlgn val="ctr"/>
        <c:lblOffset val="100"/>
        <c:tickLblSkip val="1"/>
        <c:tickMarkSkip val="1"/>
        <c:noMultiLvlLbl val="0"/>
      </c:catAx>
      <c:valAx>
        <c:axId val="70862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62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5653</c:v>
                </c:pt>
                <c:pt idx="5">
                  <c:v>5357</c:v>
                </c:pt>
                <c:pt idx="8">
                  <c:v>5734</c:v>
                </c:pt>
                <c:pt idx="11">
                  <c:v>5547</c:v>
                </c:pt>
                <c:pt idx="14">
                  <c:v>5616</c:v>
                </c:pt>
              </c:numCache>
            </c:numRef>
          </c:val>
          <c:extLst>
            <c:ext xmlns:c16="http://schemas.microsoft.com/office/drawing/2014/chart" uri="{C3380CC4-5D6E-409C-BE32-E72D297353CC}">
              <c16:uniqueId val="{00000000-E318-4A03-B594-95F51D742B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700</c:v>
                </c:pt>
                <c:pt idx="5">
                  <c:v>652</c:v>
                </c:pt>
                <c:pt idx="8">
                  <c:v>584</c:v>
                </c:pt>
                <c:pt idx="11">
                  <c:v>536</c:v>
                </c:pt>
                <c:pt idx="14">
                  <c:v>472</c:v>
                </c:pt>
              </c:numCache>
            </c:numRef>
          </c:val>
          <c:extLst>
            <c:ext xmlns:c16="http://schemas.microsoft.com/office/drawing/2014/chart" uri="{C3380CC4-5D6E-409C-BE32-E72D297353CC}">
              <c16:uniqueId val="{00000001-E318-4A03-B594-95F51D742B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2272</c:v>
                </c:pt>
                <c:pt idx="5">
                  <c:v>2384</c:v>
                </c:pt>
                <c:pt idx="8">
                  <c:v>2363</c:v>
                </c:pt>
                <c:pt idx="11">
                  <c:v>2555</c:v>
                </c:pt>
                <c:pt idx="14">
                  <c:v>2622</c:v>
                </c:pt>
              </c:numCache>
            </c:numRef>
          </c:val>
          <c:extLst>
            <c:ext xmlns:c16="http://schemas.microsoft.com/office/drawing/2014/chart" uri="{C3380CC4-5D6E-409C-BE32-E72D297353CC}">
              <c16:uniqueId val="{00000002-E318-4A03-B594-95F51D742B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18-4A03-B594-95F51D742B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18-4A03-B594-95F51D742B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18-4A03-B594-95F51D742B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479</c:v>
                </c:pt>
                <c:pt idx="3">
                  <c:v>467</c:v>
                </c:pt>
                <c:pt idx="6">
                  <c:v>454</c:v>
                </c:pt>
                <c:pt idx="9">
                  <c:v>460</c:v>
                </c:pt>
                <c:pt idx="12">
                  <c:v>456</c:v>
                </c:pt>
              </c:numCache>
            </c:numRef>
          </c:val>
          <c:extLst>
            <c:ext xmlns:c16="http://schemas.microsoft.com/office/drawing/2014/chart" uri="{C3380CC4-5D6E-409C-BE32-E72D297353CC}">
              <c16:uniqueId val="{00000006-E318-4A03-B594-95F51D742B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513</c:v>
                </c:pt>
                <c:pt idx="3">
                  <c:v>489</c:v>
                </c:pt>
                <c:pt idx="6">
                  <c:v>439</c:v>
                </c:pt>
                <c:pt idx="9">
                  <c:v>376</c:v>
                </c:pt>
                <c:pt idx="12">
                  <c:v>336</c:v>
                </c:pt>
              </c:numCache>
            </c:numRef>
          </c:val>
          <c:extLst>
            <c:ext xmlns:c16="http://schemas.microsoft.com/office/drawing/2014/chart" uri="{C3380CC4-5D6E-409C-BE32-E72D297353CC}">
              <c16:uniqueId val="{00000007-E318-4A03-B594-95F51D742B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1603</c:v>
                </c:pt>
                <c:pt idx="3">
                  <c:v>1503</c:v>
                </c:pt>
                <c:pt idx="6">
                  <c:v>1440</c:v>
                </c:pt>
                <c:pt idx="9">
                  <c:v>1436</c:v>
                </c:pt>
                <c:pt idx="12">
                  <c:v>1789</c:v>
                </c:pt>
              </c:numCache>
            </c:numRef>
          </c:val>
          <c:extLst>
            <c:ext xmlns:c16="http://schemas.microsoft.com/office/drawing/2014/chart" uri="{C3380CC4-5D6E-409C-BE32-E72D297353CC}">
              <c16:uniqueId val="{00000008-E318-4A03-B594-95F51D742B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c:v>
                </c:pt>
                <c:pt idx="3">
                  <c:v>21</c:v>
                </c:pt>
                <c:pt idx="6">
                  <c:v>10</c:v>
                </c:pt>
                <c:pt idx="9">
                  <c:v>44</c:v>
                </c:pt>
                <c:pt idx="12">
                  <c:v>32</c:v>
                </c:pt>
              </c:numCache>
            </c:numRef>
          </c:val>
          <c:extLst>
            <c:ext xmlns:c16="http://schemas.microsoft.com/office/drawing/2014/chart" uri="{C3380CC4-5D6E-409C-BE32-E72D297353CC}">
              <c16:uniqueId val="{00000009-E318-4A03-B594-95F51D742B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6086</c:v>
                </c:pt>
                <c:pt idx="3">
                  <c:v>6674</c:v>
                </c:pt>
                <c:pt idx="6">
                  <c:v>7201</c:v>
                </c:pt>
                <c:pt idx="9">
                  <c:v>6819</c:v>
                </c:pt>
                <c:pt idx="12">
                  <c:v>6324</c:v>
                </c:pt>
              </c:numCache>
            </c:numRef>
          </c:val>
          <c:extLst>
            <c:ext xmlns:c16="http://schemas.microsoft.com/office/drawing/2014/chart" uri="{C3380CC4-5D6E-409C-BE32-E72D297353CC}">
              <c16:uniqueId val="{0000000A-E318-4A03-B594-95F51D742B35}"/>
            </c:ext>
          </c:extLst>
        </c:ser>
        <c:dLbls>
          <c:showLegendKey val="0"/>
          <c:showVal val="0"/>
          <c:showCatName val="0"/>
          <c:showSerName val="0"/>
          <c:showPercent val="0"/>
          <c:showBubbleSize val="0"/>
        </c:dLbls>
        <c:gapWidth val="100"/>
        <c:overlap val="100"/>
        <c:axId val="708621760"/>
        <c:axId val="708624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89</c:v>
                </c:pt>
                <c:pt idx="2">
                  <c:v>#N/A</c:v>
                </c:pt>
                <c:pt idx="3">
                  <c:v>#N/A</c:v>
                </c:pt>
                <c:pt idx="4">
                  <c:v>761</c:v>
                </c:pt>
                <c:pt idx="5">
                  <c:v>#N/A</c:v>
                </c:pt>
                <c:pt idx="6">
                  <c:v>#N/A</c:v>
                </c:pt>
                <c:pt idx="7">
                  <c:v>862</c:v>
                </c:pt>
                <c:pt idx="8">
                  <c:v>#N/A</c:v>
                </c:pt>
                <c:pt idx="9">
                  <c:v>#N/A</c:v>
                </c:pt>
                <c:pt idx="10">
                  <c:v>496</c:v>
                </c:pt>
                <c:pt idx="11">
                  <c:v>#N/A</c:v>
                </c:pt>
                <c:pt idx="12">
                  <c:v>#N/A</c:v>
                </c:pt>
                <c:pt idx="13">
                  <c:v>226</c:v>
                </c:pt>
                <c:pt idx="14">
                  <c:v>#N/A</c:v>
                </c:pt>
              </c:numCache>
            </c:numRef>
          </c:val>
          <c:smooth val="0"/>
          <c:extLst>
            <c:ext xmlns:c16="http://schemas.microsoft.com/office/drawing/2014/chart" uri="{C3380CC4-5D6E-409C-BE32-E72D297353CC}">
              <c16:uniqueId val="{0000000B-E318-4A03-B594-95F51D742B35}"/>
            </c:ext>
          </c:extLst>
        </c:ser>
        <c:dLbls>
          <c:showLegendKey val="0"/>
          <c:showVal val="0"/>
          <c:showCatName val="0"/>
          <c:showSerName val="0"/>
          <c:showPercent val="0"/>
          <c:showBubbleSize val="0"/>
        </c:dLbls>
        <c:marker val="1"/>
        <c:smooth val="0"/>
        <c:axId val="708621760"/>
        <c:axId val="708624504"/>
      </c:lineChart>
      <c:catAx>
        <c:axId val="7086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8624504"/>
        <c:crosses val="autoZero"/>
        <c:auto val="1"/>
        <c:lblAlgn val="ctr"/>
        <c:lblOffset val="100"/>
        <c:tickLblSkip val="1"/>
        <c:tickMarkSkip val="1"/>
        <c:noMultiLvlLbl val="0"/>
      </c:catAx>
      <c:valAx>
        <c:axId val="70862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62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825</c:v>
                </c:pt>
                <c:pt idx="1">
                  <c:v>826</c:v>
                </c:pt>
                <c:pt idx="2">
                  <c:v>829</c:v>
                </c:pt>
              </c:numCache>
            </c:numRef>
          </c:val>
          <c:extLst>
            <c:ext xmlns:c16="http://schemas.microsoft.com/office/drawing/2014/chart" uri="{C3380CC4-5D6E-409C-BE32-E72D297353CC}">
              <c16:uniqueId val="{00000000-974B-4B71-979F-6C946437E0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813</c:v>
                </c:pt>
                <c:pt idx="1">
                  <c:v>813</c:v>
                </c:pt>
                <c:pt idx="2">
                  <c:v>813</c:v>
                </c:pt>
              </c:numCache>
            </c:numRef>
          </c:val>
          <c:extLst>
            <c:ext xmlns:c16="http://schemas.microsoft.com/office/drawing/2014/chart" uri="{C3380CC4-5D6E-409C-BE32-E72D297353CC}">
              <c16:uniqueId val="{00000001-974B-4B71-979F-6C946437E0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675</c:v>
                </c:pt>
                <c:pt idx="1">
                  <c:v>862</c:v>
                </c:pt>
                <c:pt idx="2">
                  <c:v>925</c:v>
                </c:pt>
              </c:numCache>
            </c:numRef>
          </c:val>
          <c:extLst>
            <c:ext xmlns:c16="http://schemas.microsoft.com/office/drawing/2014/chart" uri="{C3380CC4-5D6E-409C-BE32-E72D297353CC}">
              <c16:uniqueId val="{00000002-974B-4B71-979F-6C946437E07A}"/>
            </c:ext>
          </c:extLst>
        </c:ser>
        <c:dLbls>
          <c:showLegendKey val="0"/>
          <c:showVal val="0"/>
          <c:showCatName val="0"/>
          <c:showSerName val="0"/>
          <c:showPercent val="0"/>
          <c:showBubbleSize val="0"/>
        </c:dLbls>
        <c:gapWidth val="120"/>
        <c:overlap val="100"/>
        <c:axId val="708632344"/>
        <c:axId val="708632736"/>
      </c:barChart>
      <c:catAx>
        <c:axId val="70863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08632736"/>
        <c:crosses val="autoZero"/>
        <c:auto val="1"/>
        <c:lblAlgn val="ctr"/>
        <c:lblOffset val="100"/>
        <c:tickLblSkip val="1"/>
        <c:tickMarkSkip val="1"/>
        <c:noMultiLvlLbl val="0"/>
      </c:catAx>
      <c:valAx>
        <c:axId val="708632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0863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{4EFF30B8-EEDC-40A8-A32A-AB56153F14EA}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E1-4934-A74D-2A2EC19401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{CB5675C0-8115-4278-BDDE-F85DAB901BF5}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E1-4934-A74D-2A2EC19401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{7ED12A0F-C0DD-4A79-A0AC-F506AB151753}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E1-4934-A74D-2A2EC19401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{6CF3B5CC-CF71-4EA8-BBEF-1EB6E54873D1}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E1-4934-A74D-2A2EC19401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{348FB757-7995-4D4D-BC87-68960CFD6DC8}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E1-4934-A74D-2A2EC19401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{7B2972AE-A351-4976-BF8F-E6BFC1A39230}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E1-4934-A74D-2A2EC19401D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{B3AD71F3-2E6F-4CCF-8ECE-37DF6FFA3BFF}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E1-4934-A74D-2A2EC19401D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{C8AC478E-C184-41BD-9DB8-C49A33C6D987}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E1-4934-A74D-2A2EC19401D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{65791900-85D8-44A1-B2AD-62ACDCCAE61E}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E1-4934-A74D-2A2EC19401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49.1</c:v>
                </c:pt>
                <c:pt idx="24">
                  <c:v>50.6</c:v>
                </c:pt>
                <c:pt idx="32">
                  <c:v>52.7</c:v>
                </c:pt>
              </c:numCache>
            </c:numRef>
          </c:xVal>
          <c:yVal>
            <c:numRef>
              <c:f>公会計指標分析・財政指標組合せ分析表!$BP$51:$DC$51</c:f>
              <c:numCache>
                <c:formatCode>#,##0.0;"▲ "#,##0.0</c:formatCode>
                <c:ptCount val="40"/>
                <c:pt idx="16">
                  <c:v>47.6</c:v>
                </c:pt>
                <c:pt idx="24">
                  <c:v>27.6</c:v>
                </c:pt>
                <c:pt idx="32">
                  <c:v>12</c:v>
                </c:pt>
              </c:numCache>
            </c:numRef>
          </c:yVal>
          <c:smooth val="0"/>
          <c:extLst>
            <c:ext xmlns:c16="http://schemas.microsoft.com/office/drawing/2014/chart" uri="{C3380CC4-5D6E-409C-BE32-E72D297353CC}">
              <c16:uniqueId val="{00000009-CBE1-4934-A74D-2A2EC19401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{70450E67-4A41-424A-A012-91229C83766B}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E1-4934-A74D-2A2EC19401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{C2A0967F-86A1-40E5-8303-1BA9171EC299}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E1-4934-A74D-2A2EC19401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{CA1B3F7C-F308-415E-855D-15A748A0D62D}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E1-4934-A74D-2A2EC19401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{4C865464-53B1-42DA-A46D-F35B4BAE331A}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E1-4934-A74D-2A2EC19401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{13287FDD-7630-4146-8399-B625955B2E15}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E1-4934-A74D-2A2EC19401D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{92879345-31A4-4595-9EBB-627E762840F3}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E1-4934-A74D-2A2EC19401D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{088A0082-1B83-48A1-9ABB-CADD4961A4D5}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E1-4934-A74D-2A2EC19401D8}"/>
                </c:ext>
              </c:extLst>
            </c:dLbl>
            <c:dLbl>
              <c:idx val="24"/>
              <c:layout>
                <c:manualLayout>
                  <c:x val="-3.1359255137876435E-2"/>
                  <c:y val="-4.51143150563520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{53BB3E1A-E26E-4167-BB9D-C77B45B72A6C}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E1-4934-A74D-2A2EC19401D8}"/>
                </c:ext>
              </c:extLst>
            </c:dLbl>
            <c:dLbl>
              <c:idx val="32"/>
              <c:layout>
                <c:manualLayout>
                  <c:x val="-3.2672246162591886E-2"/>
                  <c:y val="-8.43637691553783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{BDDFD9AD-63F4-468D-B162-C2D14B5D8F05}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E1-4934-A74D-2A2EC19401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58.9</c:v>
                </c:pt>
                <c:pt idx="24">
                  <c:v>60</c:v>
                </c:pt>
                <c:pt idx="32">
                  <c:v>60.9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BE1-4934-A74D-2A2EC19401D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{9E8B78CC-4C69-480E-8F3B-88122725ABBE}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FD8-4D58-A8DA-33F7781BB5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{656054C2-A3B9-4C67-8674-702F8C39B817}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D8-4D58-A8DA-33F7781BB5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{32A53CA8-6437-47D6-B272-B0CB764AAE93}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D8-4D58-A8DA-33F7781BB5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{15337610-8EC4-4CEF-A525-0E7D4D2D6EC6}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D8-4D58-A8DA-33F7781BB5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{4069F8B8-35F7-4264-BC3C-2195DDD1F008}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D8-4D58-A8DA-33F7781BB51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{145027EC-506C-4F63-862B-C984F9A7FAD6}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FD8-4D58-A8DA-33F7781BB51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{1F53C134-4D30-4905-82AA-352C3D4383E9}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FD8-4D58-A8DA-33F7781BB51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{8AFAD1B9-0881-43FF-9E98-1E160338526C}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FD8-4D58-A8DA-33F7781BB51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{56450C3A-8440-4B0D-8A97-E863BD22EAEE}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FD8-4D58-A8DA-33F7781BB5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13.5</c:v>
                </c:pt>
                <c:pt idx="16">
                  <c:v>13.5</c:v>
                </c:pt>
                <c:pt idx="24">
                  <c:v>13.5</c:v>
                </c:pt>
                <c:pt idx="32">
                  <c:v>13.9</c:v>
                </c:pt>
              </c:numCache>
            </c:numRef>
          </c:xVal>
          <c:yVal>
            <c:numRef>
              <c:f>公会計指標分析・財政指標組合せ分析表!$BP$73:$DC$73</c:f>
              <c:numCache>
                <c:formatCode>#,##0.0;"▲ "#,##0.0</c:formatCode>
                <c:ptCount val="40"/>
                <c:pt idx="0">
                  <c:v>4.8</c:v>
                </c:pt>
                <c:pt idx="8">
                  <c:v>41.7</c:v>
                </c:pt>
                <c:pt idx="16">
                  <c:v>47.6</c:v>
                </c:pt>
                <c:pt idx="24">
                  <c:v>27.6</c:v>
                </c:pt>
                <c:pt idx="32">
                  <c:v>12</c:v>
                </c:pt>
              </c:numCache>
            </c:numRef>
          </c:yVal>
          <c:smooth val="0"/>
          <c:extLst>
            <c:ext xmlns:c16="http://schemas.microsoft.com/office/drawing/2014/chart" uri="{C3380CC4-5D6E-409C-BE32-E72D297353CC}">
              <c16:uniqueId val="{00000009-AFD8-4D58-A8DA-33F7781BB5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3880239204552E-2"/>
                  <c:y val="-0.10557967048585971"/>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{01B60DF9-476C-4B74-BCD5-FD8A25976F24}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FD8-4D58-A8DA-33F7781BB5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{99648E77-113C-4851-89E5-5FF75CD51E18}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D8-4D58-A8DA-33F7781BB5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{119D8FB4-9F4F-4795-8DA1-61F8E5BECFC4}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D8-4D58-A8DA-33F7781BB5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{3118003E-7F90-4075-A043-4BC79778D5A8}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D8-4D58-A8DA-33F7781BB5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{731645E2-DD63-49E4-A161-7699E33175F3}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D8-4D58-A8DA-33F7781BB510}"/>
                </c:ext>
              </c:extLst>
            </c:dLbl>
            <c:dLbl>
              <c:idx val="8"/>
              <c:layout>
                <c:manualLayout>
                  <c:x val="-4.5160355153971272E-2"/>
                  <c:y val="-8.17808942624427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{B2F9C8CB-15A4-4B6D-9AE8-A724AD162AEF}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FD8-4D58-A8DA-33F7781BB510}"/>
                </c:ext>
              </c:extLst>
            </c:dLbl>
            <c:dLbl>
              <c:idx val="16"/>
              <c:layout>
                <c:manualLayout>
                  <c:x val="-1.8235628084249993E-2"/>
                  <c:y val="-7.187700997392301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{5C8952B2-9EF6-4229-A6EC-947B4E227574}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FD8-4D58-A8DA-33F7781BB510}"/>
                </c:ext>
              </c:extLst>
            </c:dLbl>
            <c:dLbl>
              <c:idx val="24"/>
              <c:layout>
                <c:manualLayout>
                  <c:x val="-2.2880310423731148E-2"/>
                  <c:y val="-7.502361451791107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{7EB72E6D-A031-4BB4-BD4E-172823BB9C38}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FD8-4D58-A8DA-33F7781BB510}"/>
                </c:ext>
              </c:extLst>
            </c:dLbl>
            <c:dLbl>
              <c:idx val="32"/>
              <c:layout>
                <c:manualLayout>
                  <c:x val="-3.1570342725075584E-2"/>
                  <c:y val="-4.53438129963072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{4EADFED1-59E2-4DFD-841B-E2D550D2F114}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FD8-4D58-A8DA-33F7781BB5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D8-4D58-A8DA-33F7781BB510}"/>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比率が高いが、これは過疎債や辺地債を多く活用しているため、償還期間が短くなっているため元利償還金が高い水準で推移しているもので、過疎債、辺地債の活用により算入公債費の額も高くなっている。</a:t>
          </a:r>
        </a:p>
        <a:p>
          <a:r>
            <a:rPr kumimoji="1" lang="ja-JP" altLang="en-US" sz="1400">
              <a:latin typeface="ＭＳ ゴシック" pitchFamily="49" charset="-128"/>
              <a:ea typeface="ＭＳ ゴシック" pitchFamily="49" charset="-128"/>
            </a:rPr>
            <a:t>　今後もこの傾向は続くと考えているが、計画的な事業の実施はもとより、事業の重点化を推進し、起債発行額及び元利償還金の抑制を図っていく。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等により、年々地方債残高は減少しており、増加傾向にあった公営企業債等繰入見込額も減少傾向にある。債務負担行為に基づく支出予定額は各種システムの導入に伴い増加傾向にあるため、今後も計画的な事業の推進等により、地方債残高の抑制を積極的に図っていく。</a:t>
          </a:r>
        </a:p>
        <a:p>
          <a:r>
            <a:rPr kumimoji="1" lang="ja-JP" altLang="en-US" sz="1400">
              <a:latin typeface="ＭＳ ゴシック" pitchFamily="49" charset="-128"/>
              <a:ea typeface="ＭＳ ゴシック" pitchFamily="49" charset="-128"/>
            </a:rPr>
            <a:t>　一方、近年は基金の積立を定期的に実施できたため、充当可能基金が増加しており、基準財政需要額算入見込額が増加し、将来負担比率が減少に転じているが、今後も財政運営の適正化を図り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北海道利尻富士町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ふるさと納税寄付金増によるふるさと利尻富士応援基金の増、医療技術者修学資金基金への積立により、前年から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老朽化施設の更新や、近年増えている災害等に備えるため、計画的に積み立てていく。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公共施設整備基金：老朽化が進む公共施設の修繕、建替え等に備える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ふるさと利尻富士応援基金：ふるさと納税の寄付金を積立し、寄付の際に希望された用途で充当し町の発展・推進を図る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子ども・子育て応援基金：子どもを安心して産み育てる環境を整備する経費の財源とする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ふるさと利尻富士応援基金：ふるさと納税による基金への積み立て。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公共施設整備基金：今後の施設大規模修繕、建替え（葬苑、公民館、体育館等）に備えた積み立て。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近年増えている災害等に備えるため、計画的に積み立てていく。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施設の更新等により、地方債償還額の増加が見込まれるため、計画的に積み立てを行っていく。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778A30E-C706-4353-AC66-7541F7AB6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E31661-BF2D-4CB6-9B8E-8E936D85E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BA51DCE-AFED-4F3C-BC52-9D15086B5E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A28235B-0D94-4A35-B342-4F0A1AEAE3F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30BA88-0399-453B-9966-04A4C259E7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85B31FD-DC1D-4AB9-86D2-77B17B3B56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1FAB4AE-B0B8-4A56-A7D6-5CD77D2579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8D2E621-46EE-40ED-907D-44539AEB0F2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13D1D98-2D50-4B05-96AE-94D84F26E3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D0FC451-4AD6-4CE7-A146-F348E39A334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2A9743F-6F66-4646-99E6-5D35F7734E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9AB6203-E4C4-4A3A-9CA1-B2FAD7374F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70FA84E-0AD0-43A2-A1A1-BB2C03FDE9E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435409-A8B9-4CF0-946B-0F197FB834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0891280-576C-4054-8FCE-EE0F729CA3E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2FF76ED-E58B-4951-B88B-C68E997BA5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012A501-CDE3-493F-9848-F58DE52BB0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60AD321-3B77-4DAD-8E8D-CD3F804FE78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FBC6479-56A8-40D4-A825-EB9FC5E794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D753FCD-EB9D-4144-A41B-D21690B3C9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1585769-FD31-4989-8CA3-1D20BF5951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5D35C9-B51A-4B67-A146-D566BBDD9B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FD25A45-B10A-4DAD-9531-536AF076C4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F0B3B0-1BC5-415E-A355-B963625B884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876D57A-833A-420B-82C7-5A2B16C9A2A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A4B130-EA9A-4735-9F8E-135B76D8845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3B823BF-5A01-4DE9-A070-4D622D3F6E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9381984-F440-456F-A217-C0E5427B51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3A9F2C9-70CD-40ED-A8BB-20A573DFB8E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1134E93-0FE7-4CD1-B2A0-27D49066677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4906ABB-45BB-4994-8E9D-8FCDDC4140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80F5835-65E4-4E51-8629-7DC19BE83B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F498B26-75EA-4593-93FE-0A0EBCE41B8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033B3EC-C577-4A13-9326-47C621F89FA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B561B5B-CE27-43B7-9D2B-C9333E540E2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9AEFB66-D2A5-45C7-9986-62A4E92BEC7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EB8C6E-5C22-45A3-9EEA-6CA555FD2D3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4D40F45-45F8-4167-A227-F04E8DE6F22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4B0DBB8-6809-4901-B061-B42C65DF5A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AD9F594-AB9C-47C6-B326-417F56573F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8F60FA7-FE2E-44D6-8B1B-95F8B25AF56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2B2B781-3FA8-4398-9E46-CB4953305A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5C395BF-19E3-4423-A7B2-BF4AAC4D030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0E77E8A-2E57-4B0A-85B7-2192418A78C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296CEFC-9F55-49ED-82C5-7D3F7645B6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080CE13-5D18-46C8-BD1C-60320FD4AF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F27B87-35E2-447C-B62F-6DBC63D008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年度に策定した公共施設等総合管理計画において、公共施設等の保有面積を令和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あるものの、類似団体平均よりも低く、伸びも緩やかであり、これまでの取組の効果が表れ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7596ECC-C796-428C-A333-FF455C356FF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3564A1E-2FD5-48CE-866C-9FEB620F895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ABBB9F0-9A97-4BF6-8790-1FE0CDAB205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1B288B9-53A8-40FC-AE54-6CC6AC27876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34BFE64-584C-4B6E-8557-7A046430FAA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7ADBDC9-352A-475F-81A6-BB464F5CEE5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0671B45-352D-43CC-B1F5-51942D98017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2846D6F-92A1-40E9-A12F-285158D83BC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4A39A81-837B-4FFD-A95D-201C19640C6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09F1CAD-74AF-4C66-B4A2-E01BBEDF789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2DFE58F-25D6-45D0-B692-F6FA664F36A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2A5346F-5BD2-483F-9BB4-E744A76BB96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D20ABA35-C84B-45B6-8A61-33D79D6E261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79619F9-BC67-443B-9A19-3639DFADA3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E97536A4-099F-41C3-8062-3ED29962A094}"/>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27AF9FAB-13DD-45A7-B834-FECB556B964E}"/>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CE35E485-1D24-4BC1-A76B-AEADD2D3A6E4}"/>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538F06A7-E287-4322-8F85-0435FD54269A}"/>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18DC4293-A09F-4E54-8516-74EB727CE41F}"/>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a:extLst>
            <a:ext uri="{FF2B5EF4-FFF2-40B4-BE49-F238E27FC236}">
              <a16:creationId xmlns:a16="http://schemas.microsoft.com/office/drawing/2014/main" id="{734C6A9A-8181-4468-8F01-CD756AA1B26F}"/>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7F8E210F-9DC2-4339-BE3A-65598951DD58}"/>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190366AB-F591-4A60-9BD0-F0C44B910C35}"/>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830C8F9B-3F6D-46DC-92D8-4065E59AB1CE}"/>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28B60C56-E73A-48CC-BFE0-6B3EB3668A1F}"/>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7CF8776B-62FB-48A2-8DE7-647BA38BD2AC}"/>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B3D6BD8-7B1C-4759-BD82-072B6206A12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6BD0161-2191-498C-8ABF-D93CD58973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D5C8112-8BE5-4B6D-AF48-20DD2EF1C2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22FF759-C43F-463F-B87B-A50DB1AE1E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D72CFA-22A7-4D20-B12D-0DDBBD183EE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124968</xdr:rowOff>
    </xdr:from>
    <xdr:to>
      <xdr:col>23</xdr:col>
      <xdr:colOff>136525</xdr:colOff>
      <xdr:row>31</xdr:row>
      <xdr:rowOff>55118</xdr:rowOff>
    </xdr:to>
    <xdr:sp macro="" textlink="">
      <xdr:nvSpPr>
        <xdr:cNvPr id="79" name="楕円 78">
          <a:extLst>
            <a:ext uri="{FF2B5EF4-FFF2-40B4-BE49-F238E27FC236}">
              <a16:creationId xmlns:a16="http://schemas.microsoft.com/office/drawing/2014/main" id="{E15A784C-9966-417C-BDC8-1477E74BDA4D}"/>
            </a:ext>
          </a:extLst>
        </xdr:cNvPr>
        <xdr:cNvSpPr/>
      </xdr:nvSpPr>
      <xdr:spPr>
        <a:xfrm>
          <a:off x="47117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147845</xdr:rowOff>
    </xdr:from>
    <xdr:ext cx="405111" cy="259045"/>
    <xdr:sp macro="" textlink="">
      <xdr:nvSpPr>
        <xdr:cNvPr id="80" name="有形固定資産減価償却率該当値テキスト">
          <a:extLst>
            <a:ext uri="{FF2B5EF4-FFF2-40B4-BE49-F238E27FC236}">
              <a16:creationId xmlns:a16="http://schemas.microsoft.com/office/drawing/2014/main" id="{20DE3F67-D99C-4EEF-89F8-BA9DC20B073D}"/>
            </a:ext>
          </a:extLst>
        </xdr:cNvPr>
        <xdr:cNvSpPr txBox="1"/>
      </xdr:nvSpPr>
      <xdr:spPr>
        <a:xfrm>
          <a:off x="4813300" y="589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1" name="楕円 80">
          <a:extLst>
            <a:ext uri="{FF2B5EF4-FFF2-40B4-BE49-F238E27FC236}">
              <a16:creationId xmlns:a16="http://schemas.microsoft.com/office/drawing/2014/main" id="{A892C70C-070C-4E41-B360-0CD9787052B5}"/>
            </a:ext>
          </a:extLst>
        </xdr:cNvPr>
        <xdr:cNvSpPr/>
      </xdr:nvSpPr>
      <xdr:spPr>
        <a:xfrm>
          <a:off x="4000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31</xdr:row>
      <xdr:rowOff>4318</xdr:rowOff>
    </xdr:to>
    <xdr:cxnSp macro="">
      <xdr:nvCxnSpPr>
        <xdr:cNvPr id="82" name="直線コネクタ 81">
          <a:extLst>
            <a:ext uri="{FF2B5EF4-FFF2-40B4-BE49-F238E27FC236}">
              <a16:creationId xmlns:a16="http://schemas.microsoft.com/office/drawing/2014/main" id="{85B0CD90-68AE-47B7-9E8A-99F8D9979DA3}"/>
            </a:ext>
          </a:extLst>
        </xdr:cNvPr>
        <xdr:cNvCxnSpPr/>
      </xdr:nvCxnSpPr>
      <xdr:spPr>
        <a:xfrm>
          <a:off x="4051300" y="6045454"/>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47244</xdr:rowOff>
    </xdr:from>
    <xdr:to>
      <xdr:col>15</xdr:col>
      <xdr:colOff>187325</xdr:colOff>
      <xdr:row>30</xdr:row>
      <xdr:rowOff>148844</xdr:rowOff>
    </xdr:to>
    <xdr:sp macro="" textlink="">
      <xdr:nvSpPr>
        <xdr:cNvPr id="83" name="楕円 82">
          <a:extLst>
            <a:ext uri="{FF2B5EF4-FFF2-40B4-BE49-F238E27FC236}">
              <a16:creationId xmlns:a16="http://schemas.microsoft.com/office/drawing/2014/main" id="{79F35E64-9F27-41F9-B507-06C91AE39610}"/>
            </a:ext>
          </a:extLst>
        </xdr:cNvPr>
        <xdr:cNvSpPr/>
      </xdr:nvSpPr>
      <xdr:spPr>
        <a:xfrm>
          <a:off x="32385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98044</xdr:rowOff>
    </xdr:from>
    <xdr:to>
      <xdr:col>19</xdr:col>
      <xdr:colOff>136525</xdr:colOff>
      <xdr:row>30</xdr:row>
      <xdr:rowOff>130429</xdr:rowOff>
    </xdr:to>
    <xdr:cxnSp macro="">
      <xdr:nvCxnSpPr>
        <xdr:cNvPr id="84" name="直線コネクタ 83">
          <a:extLst>
            <a:ext uri="{FF2B5EF4-FFF2-40B4-BE49-F238E27FC236}">
              <a16:creationId xmlns:a16="http://schemas.microsoft.com/office/drawing/2014/main" id="{980E7977-11E7-40FE-8B5D-AD793F2A4811}"/>
            </a:ext>
          </a:extLst>
        </xdr:cNvPr>
        <xdr:cNvCxnSpPr/>
      </xdr:nvCxnSpPr>
      <xdr:spPr>
        <a:xfrm>
          <a:off x="3289300" y="601306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a:extLst>
            <a:ext uri="{FF2B5EF4-FFF2-40B4-BE49-F238E27FC236}">
              <a16:creationId xmlns:a16="http://schemas.microsoft.com/office/drawing/2014/main" id="{ED7003AB-32A6-4864-BCB9-B36BEEB147BD}"/>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86" name="n_2aveValue有形固定資産減価償却率">
          <a:extLst>
            <a:ext uri="{FF2B5EF4-FFF2-40B4-BE49-F238E27FC236}">
              <a16:creationId xmlns:a16="http://schemas.microsoft.com/office/drawing/2014/main" id="{B94CE7D9-FDB9-4090-B2C9-1D8D99873499}"/>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7" name="n_3aveValue有形固定資産減価償却率">
          <a:extLst>
            <a:ext uri="{FF2B5EF4-FFF2-40B4-BE49-F238E27FC236}">
              <a16:creationId xmlns:a16="http://schemas.microsoft.com/office/drawing/2014/main" id="{C1318732-9AC0-4C73-A5C9-96E948392ECF}"/>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88" name="n_4aveValue有形固定資産減価償却率">
          <a:extLst>
            <a:ext uri="{FF2B5EF4-FFF2-40B4-BE49-F238E27FC236}">
              <a16:creationId xmlns:a16="http://schemas.microsoft.com/office/drawing/2014/main" id="{19118BA5-5B65-4256-B4B2-A656CD4C636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26306</xdr:rowOff>
    </xdr:from>
    <xdr:ext cx="405111" cy="259045"/>
    <xdr:sp macro="" textlink="">
      <xdr:nvSpPr>
        <xdr:cNvPr id="89" name="n_1mainValue有形固定資産減価償却率">
          <a:extLst>
            <a:ext uri="{FF2B5EF4-FFF2-40B4-BE49-F238E27FC236}">
              <a16:creationId xmlns:a16="http://schemas.microsoft.com/office/drawing/2014/main" id="{8FC6B9EB-73A9-42A5-9690-E83D62631DF6}"/>
            </a:ext>
          </a:extLst>
        </xdr:cNvPr>
        <xdr:cNvSpPr txBox="1"/>
      </xdr:nvSpPr>
      <xdr:spPr>
        <a:xfrm>
          <a:off x="38360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165371</xdr:rowOff>
    </xdr:from>
    <xdr:ext cx="405111" cy="259045"/>
    <xdr:sp macro="" textlink="">
      <xdr:nvSpPr>
        <xdr:cNvPr id="90" name="n_2mainValue有形固定資産減価償却率">
          <a:extLst>
            <a:ext uri="{FF2B5EF4-FFF2-40B4-BE49-F238E27FC236}">
              <a16:creationId xmlns:a16="http://schemas.microsoft.com/office/drawing/2014/main" id="{E61D9BD6-10CB-4E35-8932-53ED74129EED}"/>
            </a:ext>
          </a:extLst>
        </xdr:cNvPr>
        <xdr:cNvSpPr txBox="1"/>
      </xdr:nvSpPr>
      <xdr:spPr>
        <a:xfrm>
          <a:off x="3086744" y="57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67F3377C-5025-4622-8E13-E87C3C5B2AB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70EFCE14-FC4A-470D-A9D6-3DD10AAEDF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8C363FC3-3D80-49EE-8DAF-BC66DFBF59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CA65AA21-D9A6-4689-B3B1-12AEA1731D2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F6BD3A2B-A41A-40AD-B2C2-1A2B0A563F9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78CF8C09-45B1-4EE8-B2B9-566712A026B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FB65E190-32B7-4F5D-B1C6-86CB6C28D5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2D6228F-D991-4694-BAEE-598128BB4C8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3B9D4CC3-076C-4149-A3CB-EF2070AB216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57A6D407-DAB9-420E-8B8F-B1E351B8424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BC4146FE-EABF-45A4-A71F-F0825D7582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F623A8A1-2787-4D2D-9334-80C6D987CBD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AD3C5BAB-1356-4BDB-B220-79DCC07692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債務償還比率は類似団体平均を上回っているが、Ｈ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年度をピークに減少傾向である。地方債残高も減少していく見込みであるが、税等歳入増加もあまり見込めないため、引き続き将来負担額を膨らませないよう取り組んでいく。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7FAB2FC3-A2CE-461B-91B8-44418C31D3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A7422F6B-682A-417A-9BD5-FD4A712634C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CCB5BAD-99A8-4705-ABAF-57EB6F1D5FA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FFEB6ADD-385C-42A9-8183-04EE11D1BE0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B799F644-B100-4BBB-9AE0-51E9D8E0A9D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C2767C87-823E-4154-AE72-DA46B4B6E70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24B1CA37-2EB1-49BA-AA29-636D4522CB3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3E6FDED0-7B75-4335-A776-F64349B2A09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759FFDBD-B327-4901-8D65-EE130FEBC5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6B8A7113-39AF-4ABF-BF63-BA35D63202F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B74FB0B4-DB7F-4A9F-96B1-2F54C2B7399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DA438F36-F689-4248-8F30-B75E66BE85A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779DB9DC-5EBC-4B6B-9B23-742C3EABB85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91922C1F-0CE6-4E1F-AA58-E19B3F18904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75854CC0-A0C8-4651-B240-CB5A385090D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DEC5064B-0F72-48B5-981F-2DD2FB51A5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E88482E1-F2B2-426B-B2C3-F1F1FEE1E74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A259BA07-BE1F-419B-A9A1-B838E1E6BF6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424F3005-D3FE-4D78-9BE3-FE3446896A91}"/>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7E846EE2-DA8B-47F4-B6C5-0F9D14809059}"/>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40AFB568-AFC0-4CB4-8F55-B546FFA710E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87B62074-A91F-4472-839D-B5E91D846B8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26" name="債務償還比率平均値テキスト">
          <a:extLst>
            <a:ext uri="{FF2B5EF4-FFF2-40B4-BE49-F238E27FC236}">
              <a16:creationId xmlns:a16="http://schemas.microsoft.com/office/drawing/2014/main" id="{56C1E48A-6832-45F8-A3D5-8322BFD184A5}"/>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3912F063-3144-4D85-B327-96E9F7AC36F9}"/>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a:extLst>
            <a:ext uri="{FF2B5EF4-FFF2-40B4-BE49-F238E27FC236}">
              <a16:creationId xmlns:a16="http://schemas.microsoft.com/office/drawing/2014/main" id="{570F5F91-8002-496E-BB95-A5058DB1ADFE}"/>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a:extLst>
            <a:ext uri="{FF2B5EF4-FFF2-40B4-BE49-F238E27FC236}">
              <a16:creationId xmlns:a16="http://schemas.microsoft.com/office/drawing/2014/main" id="{A4EEB1DF-90A8-44AC-BD38-C5C367E711BE}"/>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a:extLst>
            <a:ext uri="{FF2B5EF4-FFF2-40B4-BE49-F238E27FC236}">
              <a16:creationId xmlns:a16="http://schemas.microsoft.com/office/drawing/2014/main" id="{8DE17545-7C75-4BB9-85C4-32590E73FE13}"/>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a:extLst>
            <a:ext uri="{FF2B5EF4-FFF2-40B4-BE49-F238E27FC236}">
              <a16:creationId xmlns:a16="http://schemas.microsoft.com/office/drawing/2014/main" id="{FFBC81D7-873F-47C0-921A-4E6824040CFD}"/>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FC09D14-8A00-4673-BC73-4D65C5D6D29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DF795A6-0ABF-410E-A284-000D10686E2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AC00C42-A67D-4473-807A-A3A7B27E78E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2DB0930-7179-4921-B54F-71A7E0D343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A06A697-669C-4CCD-A3D3-253C436DA47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91380</xdr:rowOff>
    </xdr:from>
    <xdr:to>
      <xdr:col>76</xdr:col>
      <xdr:colOff>73025</xdr:colOff>
      <xdr:row>29</xdr:row>
      <xdr:rowOff>21530</xdr:rowOff>
    </xdr:to>
    <xdr:sp macro="" textlink="">
      <xdr:nvSpPr>
        <xdr:cNvPr id="137" name="楕円 136">
          <a:extLst>
            <a:ext uri="{FF2B5EF4-FFF2-40B4-BE49-F238E27FC236}">
              <a16:creationId xmlns:a16="http://schemas.microsoft.com/office/drawing/2014/main" id="{CBC16873-1F78-4E2D-B641-385916FB87F4}"/>
            </a:ext>
          </a:extLst>
        </xdr:cNvPr>
        <xdr:cNvSpPr/>
      </xdr:nvSpPr>
      <xdr:spPr>
        <a:xfrm>
          <a:off x="14744700" y="56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69807</xdr:rowOff>
    </xdr:from>
    <xdr:ext cx="469744" cy="259045"/>
    <xdr:sp macro="" textlink="">
      <xdr:nvSpPr>
        <xdr:cNvPr id="138" name="債務償還比率該当値テキスト">
          <a:extLst>
            <a:ext uri="{FF2B5EF4-FFF2-40B4-BE49-F238E27FC236}">
              <a16:creationId xmlns:a16="http://schemas.microsoft.com/office/drawing/2014/main" id="{0C0F762B-335C-4E88-AC34-257A4017D654}"/>
            </a:ext>
          </a:extLst>
        </xdr:cNvPr>
        <xdr:cNvSpPr txBox="1"/>
      </xdr:nvSpPr>
      <xdr:spPr>
        <a:xfrm>
          <a:off x="14846300" y="56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139186</xdr:rowOff>
    </xdr:from>
    <xdr:to>
      <xdr:col>72</xdr:col>
      <xdr:colOff>123825</xdr:colOff>
      <xdr:row>29</xdr:row>
      <xdr:rowOff>69336</xdr:rowOff>
    </xdr:to>
    <xdr:sp macro="" textlink="">
      <xdr:nvSpPr>
        <xdr:cNvPr id="139" name="楕円 138">
          <a:extLst>
            <a:ext uri="{FF2B5EF4-FFF2-40B4-BE49-F238E27FC236}">
              <a16:creationId xmlns:a16="http://schemas.microsoft.com/office/drawing/2014/main" id="{4A0A1C7D-6EC0-4E1B-B9D2-B5CEDCC3A9BF}"/>
            </a:ext>
          </a:extLst>
        </xdr:cNvPr>
        <xdr:cNvSpPr/>
      </xdr:nvSpPr>
      <xdr:spPr>
        <a:xfrm>
          <a:off x="14033500" y="57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142180</xdr:rowOff>
    </xdr:from>
    <xdr:to>
      <xdr:col>76</xdr:col>
      <xdr:colOff>22225</xdr:colOff>
      <xdr:row>29</xdr:row>
      <xdr:rowOff>18536</xdr:rowOff>
    </xdr:to>
    <xdr:cxnSp macro="">
      <xdr:nvCxnSpPr>
        <xdr:cNvPr id="140" name="直線コネクタ 139">
          <a:extLst>
            <a:ext uri="{FF2B5EF4-FFF2-40B4-BE49-F238E27FC236}">
              <a16:creationId xmlns:a16="http://schemas.microsoft.com/office/drawing/2014/main" id="{9508AEB0-DB4A-477D-8581-560A8B94711F}"/>
            </a:ext>
          </a:extLst>
        </xdr:cNvPr>
        <xdr:cNvCxnSpPr/>
      </xdr:nvCxnSpPr>
      <xdr:spPr>
        <a:xfrm flipV="1">
          <a:off x="14084300" y="5714305"/>
          <a:ext cx="7112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2897</xdr:rowOff>
    </xdr:from>
    <xdr:to>
      <xdr:col>68</xdr:col>
      <xdr:colOff>123825</xdr:colOff>
      <xdr:row>29</xdr:row>
      <xdr:rowOff>104497</xdr:rowOff>
    </xdr:to>
    <xdr:sp macro="" textlink="">
      <xdr:nvSpPr>
        <xdr:cNvPr id="141" name="楕円 140">
          <a:extLst>
            <a:ext uri="{FF2B5EF4-FFF2-40B4-BE49-F238E27FC236}">
              <a16:creationId xmlns:a16="http://schemas.microsoft.com/office/drawing/2014/main" id="{E5878BEC-CBFE-40E7-B0BB-F05798D7EDB6}"/>
            </a:ext>
          </a:extLst>
        </xdr:cNvPr>
        <xdr:cNvSpPr/>
      </xdr:nvSpPr>
      <xdr:spPr>
        <a:xfrm>
          <a:off x="13271500" y="5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18536</xdr:rowOff>
    </xdr:from>
    <xdr:to>
      <xdr:col>72</xdr:col>
      <xdr:colOff>73025</xdr:colOff>
      <xdr:row>29</xdr:row>
      <xdr:rowOff>53697</xdr:rowOff>
    </xdr:to>
    <xdr:cxnSp macro="">
      <xdr:nvCxnSpPr>
        <xdr:cNvPr id="142" name="直線コネクタ 141">
          <a:extLst>
            <a:ext uri="{FF2B5EF4-FFF2-40B4-BE49-F238E27FC236}">
              <a16:creationId xmlns:a16="http://schemas.microsoft.com/office/drawing/2014/main" id="{D66F3B73-A3ED-4A16-8238-AF04B8847353}"/>
            </a:ext>
          </a:extLst>
        </xdr:cNvPr>
        <xdr:cNvCxnSpPr/>
      </xdr:nvCxnSpPr>
      <xdr:spPr>
        <a:xfrm flipV="1">
          <a:off x="13322300" y="5762111"/>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119858</xdr:rowOff>
    </xdr:from>
    <xdr:to>
      <xdr:col>64</xdr:col>
      <xdr:colOff>123825</xdr:colOff>
      <xdr:row>29</xdr:row>
      <xdr:rowOff>50008</xdr:rowOff>
    </xdr:to>
    <xdr:sp macro="" textlink="">
      <xdr:nvSpPr>
        <xdr:cNvPr id="143" name="楕円 142">
          <a:extLst>
            <a:ext uri="{FF2B5EF4-FFF2-40B4-BE49-F238E27FC236}">
              <a16:creationId xmlns:a16="http://schemas.microsoft.com/office/drawing/2014/main" id="{04E06C83-DB94-4F6E-8C1D-43BB212B7EDF}"/>
            </a:ext>
          </a:extLst>
        </xdr:cNvPr>
        <xdr:cNvSpPr/>
      </xdr:nvSpPr>
      <xdr:spPr>
        <a:xfrm>
          <a:off x="12509500" y="56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170658</xdr:rowOff>
    </xdr:from>
    <xdr:to>
      <xdr:col>68</xdr:col>
      <xdr:colOff>73025</xdr:colOff>
      <xdr:row>29</xdr:row>
      <xdr:rowOff>53697</xdr:rowOff>
    </xdr:to>
    <xdr:cxnSp macro="">
      <xdr:nvCxnSpPr>
        <xdr:cNvPr id="144" name="直線コネクタ 143">
          <a:extLst>
            <a:ext uri="{FF2B5EF4-FFF2-40B4-BE49-F238E27FC236}">
              <a16:creationId xmlns:a16="http://schemas.microsoft.com/office/drawing/2014/main" id="{A0EB156C-74E0-4DA5-B024-20A9DE8A24C4}"/>
            </a:ext>
          </a:extLst>
        </xdr:cNvPr>
        <xdr:cNvCxnSpPr/>
      </xdr:nvCxnSpPr>
      <xdr:spPr>
        <a:xfrm>
          <a:off x="12560300" y="5742783"/>
          <a:ext cx="762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64855</xdr:rowOff>
    </xdr:from>
    <xdr:to>
      <xdr:col>60</xdr:col>
      <xdr:colOff>123825</xdr:colOff>
      <xdr:row>28</xdr:row>
      <xdr:rowOff>166455</xdr:rowOff>
    </xdr:to>
    <xdr:sp macro="" textlink="">
      <xdr:nvSpPr>
        <xdr:cNvPr id="145" name="楕円 144">
          <a:extLst>
            <a:ext uri="{FF2B5EF4-FFF2-40B4-BE49-F238E27FC236}">
              <a16:creationId xmlns:a16="http://schemas.microsoft.com/office/drawing/2014/main" id="{356DB174-4BBC-4B09-9535-C5445176E6BB}"/>
            </a:ext>
          </a:extLst>
        </xdr:cNvPr>
        <xdr:cNvSpPr/>
      </xdr:nvSpPr>
      <xdr:spPr>
        <a:xfrm>
          <a:off x="11747500" y="5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115655</xdr:rowOff>
    </xdr:from>
    <xdr:to>
      <xdr:col>64</xdr:col>
      <xdr:colOff>73025</xdr:colOff>
      <xdr:row>28</xdr:row>
      <xdr:rowOff>170658</xdr:rowOff>
    </xdr:to>
    <xdr:cxnSp macro="">
      <xdr:nvCxnSpPr>
        <xdr:cNvPr id="146" name="直線コネクタ 145">
          <a:extLst>
            <a:ext uri="{FF2B5EF4-FFF2-40B4-BE49-F238E27FC236}">
              <a16:creationId xmlns:a16="http://schemas.microsoft.com/office/drawing/2014/main" id="{D985414D-F274-44C5-9C0C-5FBB0123F451}"/>
            </a:ext>
          </a:extLst>
        </xdr:cNvPr>
        <xdr:cNvCxnSpPr/>
      </xdr:nvCxnSpPr>
      <xdr:spPr>
        <a:xfrm>
          <a:off x="11798300" y="5687780"/>
          <a:ext cx="762000" cy="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47" name="n_1aveValue債務償還比率">
          <a:extLst>
            <a:ext uri="{FF2B5EF4-FFF2-40B4-BE49-F238E27FC236}">
              <a16:creationId xmlns:a16="http://schemas.microsoft.com/office/drawing/2014/main" id="{5074F574-536C-434C-B99B-84244C2732F4}"/>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48" name="n_2aveValue債務償還比率">
          <a:extLst>
            <a:ext uri="{FF2B5EF4-FFF2-40B4-BE49-F238E27FC236}">
              <a16:creationId xmlns:a16="http://schemas.microsoft.com/office/drawing/2014/main" id="{16C24DCE-7B70-4126-A462-CFB2861D6B3A}"/>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49" name="n_3aveValue債務償還比率">
          <a:extLst>
            <a:ext uri="{FF2B5EF4-FFF2-40B4-BE49-F238E27FC236}">
              <a16:creationId xmlns:a16="http://schemas.microsoft.com/office/drawing/2014/main" id="{2E87A468-7DFA-423F-85FC-6E88320A5F18}"/>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0" name="n_4aveValue債務償還比率">
          <a:extLst>
            <a:ext uri="{FF2B5EF4-FFF2-40B4-BE49-F238E27FC236}">
              <a16:creationId xmlns:a16="http://schemas.microsoft.com/office/drawing/2014/main" id="{55C1CFBC-F951-4180-B275-6B3E483C66E7}"/>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60463</xdr:rowOff>
    </xdr:from>
    <xdr:ext cx="469744" cy="259045"/>
    <xdr:sp macro="" textlink="">
      <xdr:nvSpPr>
        <xdr:cNvPr id="151" name="n_1mainValue債務償還比率">
          <a:extLst>
            <a:ext uri="{FF2B5EF4-FFF2-40B4-BE49-F238E27FC236}">
              <a16:creationId xmlns:a16="http://schemas.microsoft.com/office/drawing/2014/main" id="{7F618268-5A3D-4C3D-9844-79C1C7A6BC6A}"/>
            </a:ext>
          </a:extLst>
        </xdr:cNvPr>
        <xdr:cNvSpPr txBox="1"/>
      </xdr:nvSpPr>
      <xdr:spPr>
        <a:xfrm>
          <a:off x="13836727" y="580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95624</xdr:rowOff>
    </xdr:from>
    <xdr:ext cx="469744" cy="259045"/>
    <xdr:sp macro="" textlink="">
      <xdr:nvSpPr>
        <xdr:cNvPr id="152" name="n_2mainValue債務償還比率">
          <a:extLst>
            <a:ext uri="{FF2B5EF4-FFF2-40B4-BE49-F238E27FC236}">
              <a16:creationId xmlns:a16="http://schemas.microsoft.com/office/drawing/2014/main" id="{4C6DA472-90BE-4060-94A3-AF7D5986CA11}"/>
            </a:ext>
          </a:extLst>
        </xdr:cNvPr>
        <xdr:cNvSpPr txBox="1"/>
      </xdr:nvSpPr>
      <xdr:spPr>
        <a:xfrm>
          <a:off x="13087427" y="58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41135</xdr:rowOff>
    </xdr:from>
    <xdr:ext cx="469744" cy="259045"/>
    <xdr:sp macro="" textlink="">
      <xdr:nvSpPr>
        <xdr:cNvPr id="153" name="n_3mainValue債務償還比率">
          <a:extLst>
            <a:ext uri="{FF2B5EF4-FFF2-40B4-BE49-F238E27FC236}">
              <a16:creationId xmlns:a16="http://schemas.microsoft.com/office/drawing/2014/main" id="{F7196F9B-BECC-429F-A9B4-1A1F5C6D5337}"/>
            </a:ext>
          </a:extLst>
        </xdr:cNvPr>
        <xdr:cNvSpPr txBox="1"/>
      </xdr:nvSpPr>
      <xdr:spPr>
        <a:xfrm>
          <a:off x="12325427" y="578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157582</xdr:rowOff>
    </xdr:from>
    <xdr:ext cx="469744" cy="259045"/>
    <xdr:sp macro="" textlink="">
      <xdr:nvSpPr>
        <xdr:cNvPr id="154" name="n_4mainValue債務償還比率">
          <a:extLst>
            <a:ext uri="{FF2B5EF4-FFF2-40B4-BE49-F238E27FC236}">
              <a16:creationId xmlns:a16="http://schemas.microsoft.com/office/drawing/2014/main" id="{F1A44D53-85C8-46AC-A2B3-CBFC97A6CCC5}"/>
            </a:ext>
          </a:extLst>
        </xdr:cNvPr>
        <xdr:cNvSpPr txBox="1"/>
      </xdr:nvSpPr>
      <xdr:spPr>
        <a:xfrm>
          <a:off x="11563427" y="572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3693C38C-FF43-463B-AF8B-E5ED9BACB54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89E58973-F3BC-4376-B0E6-CF3D7477F0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36BF584E-B871-4433-978A-BE4BF0696DA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08EC9B24-1AF7-448F-948E-B634CF1960C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9B839436-A99F-4623-9D85-78C4BD03FDF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A076D932-C8BA-4F61-932F-F1E34D90A02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51BCD3-5F39-4160-89C1-C87BEBE3E6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93B76C-E2C3-4057-BF64-9294039EF2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3AC560-D913-4BDF-8692-C905931867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DE9FE2-6FC6-45BB-8D48-8ADEFA7901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3B3B66-AE20-4B16-91E6-54D82C44A2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273664-00EC-4C9B-8F7F-77E1F3AC32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D366C8-319D-42B1-B4A8-7F987FB3D8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CB4499-7EC9-46B7-9FB3-085C828908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E0C2FD-9040-4017-A9C6-F2BAAE9A8B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C181FB-209D-49A9-8CDB-99A55BE132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2561B2-C065-4E83-9C00-6EF4C99985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6FD804-D6F2-4201-B09F-5019E7A444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05E79B-1E04-4376-A9B6-311212687F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8BCF24-5478-4514-A602-02B8C569B9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EEF740-27DF-4A59-9EFA-D7F38F664E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14E066-B3B6-41DA-83F3-30021988099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B46B20B3-851D-4329-A4F1-44AE83C680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F96ED1B4-02AB-4F7F-A11F-96B7B4B41D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7C922316-9BFF-4D11-8E60-FC1D355C54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3923A749-F9C0-4FF5-9E9D-588FE8ED85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45BCC394-05FF-4E6C-8A4A-34B373F9FE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D1C70AB6-489E-443A-9936-4FE17D09D7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FE9DAEAA-D4C9-405C-A7BA-61AB643143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516A43F1-652C-4F49-BD79-3A93FB4E68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595B899D-FE9A-428A-BDDB-C5A72C604A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D5E47F79-5B87-4F04-8EE5-B9E71A28BF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5A12A4EF-ED05-4EDF-8258-435FEF7772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4BD7EDB7-C958-4430-A8FE-CC6BB76636F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74653AD2-A960-40E2-99BB-F0C547AB2B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BD7912ED-B224-4E4E-87C0-172D4FFFE2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26952D53-33A7-4F92-9DD8-87C07C760B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6683C4A7-C406-476F-AE9F-37A0C0F4E2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E55BC41C-E29D-4A4F-9DB3-CBC085ECDD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C26D5787-3B57-4EB5-A1DE-29C157BE77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D3F3075D-8516-4C56-B9E6-8E057CB5734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3F1C01B1-0565-4FA5-B0FC-CBA041A7B48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224482D0-4E10-438B-8B4A-783E25EF96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47D5D408-89A5-4834-BDA4-EDD8F12F43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017038DD-6824-45EF-84F4-3DF3B91583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3C26B1EF-AF34-41F9-BB15-53090581FA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E80985D0-3EC7-427E-9D41-F68F03B85C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42941004-692C-4DFE-A94B-A759430B45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A309B7D4-BF72-47D9-ADEE-CAF0216F42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4C6D3BCA-6CAD-4DAE-BCCD-E98111A9214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5AA871FC-2A1C-444C-A957-FA93961C41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99A1A7EB-C036-4A16-AF92-8875C6D973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7BB129B8-6670-40C2-8513-AF10679DDF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1ECF3057-94E9-4B68-88BE-07A032A8CC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86F9F9E9-0356-4353-8FC2-7D206A61D8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20A68530-503B-4DC2-A31C-D9C062AFB6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1E17D786-A513-4C35-BC32-25A35D8206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70E89820-C60F-419B-A819-76289DE654C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F2BF606D-F34B-440F-BB27-F54FA5076D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196404A9-B9A9-4FE3-B1EA-2E364C045E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6F7FDF42-462D-4DD7-9D83-86B56F516E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FEC59812-89FE-46D2-AE65-2FCE770881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F1A196F9-7F39-4D58-B9CF-73747AB034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40C68132-41FB-40D0-A3FB-B19530EEBF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C2B35371-39BA-4144-883A-69238621B9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8BAC1ADA-29A4-4372-9385-F43C7BB9AFA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23EDB245-65C0-4042-9023-109DF7F8AF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4CA21AD8-CF0D-4298-9470-72C7A21C26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60B60A80-941B-42AB-AED8-C9FABF5C11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93750291-1D51-4F55-946E-5CC2BC5318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6679E9CF-6BA9-4BE6-BAF6-C463849453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8BB35BEE-D740-441A-A77E-D34300A683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A62B1B50-607F-4012-9864-84108F1D6A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4AB3DD7A-E5C1-4670-AE6C-889F16C0C72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1B43D37C-C498-485C-B60D-6BC61B48EC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F789CE2A-7033-4941-ADF1-6C39B4B719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5C7FF035-BCF4-4F5F-B951-3D1CFB2707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35393598-5AF0-43A8-B9DC-081F548643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FE27C48D-DB24-4BDB-8EF4-6569EE6B70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7116A193-8695-44EE-B905-7E4145138A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B31ED7D8-7939-47ED-BBC6-55D8D89A9E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46CD969F-425B-41BD-B858-8DA6F618F66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971C915B-E3BB-482A-BF15-6DB7B2E5E4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6DF949C2-B840-48F9-82BC-6A9F586EEC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E32F9769-9DD5-48C4-8633-AC70B79383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E267FC83-2AE0-4CDA-B366-FD486F360C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304DFF5D-EC8C-404B-8E2E-49009726ED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FA6A577C-D0CB-4E14-9319-89B5ED9CBA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52DDFF75-81B0-4731-8DD8-944A434648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8245F3AD-F861-4817-83B0-497C9A8119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758BC90F-3CED-44F7-B576-65AEEF7B7E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C7131B7A-9AA3-4927-9DCD-89726E8589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3EEBC397-2D26-44FE-A868-672950E19B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61491DD4-1A47-4012-96E6-728532BAB6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05382241-85C2-4968-B97F-F4A556E3E8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D03B25AE-EC78-4F20-8E21-1A6B48CAF9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389C98DA-9F1C-4BAD-A2E4-7F05733323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E1C67358-595E-4054-869C-C5BAA45C0E6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131934D7-CEA6-4DB0-8841-5D7971FBE6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61F7DDDB-AAA9-4C45-9ECA-2661BE7CBE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4A9DA65C-E62E-4DC2-A2F5-F161FF70C3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CD9DEC96-84EB-4396-AF2E-C86D0793F3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CB7073C5-46AF-4AC0-8477-AD27E57854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19B2DE78-CCD1-4E4F-8C8A-C794F3E9AE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CBF94B02-93E9-4804-ADE0-6F8BEAD138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A82CD1CB-B39D-4194-A95D-A0B2A7DB7CD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7CE51F4B-1D1C-491F-B5CA-1868BDAF2E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F8A26E0B-A5B2-43CF-B457-502F9F1715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FCA26C8E-3CAC-4206-8A12-E8B17F6C35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CC15646E-547C-4F51-973E-B236895EB5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E66B4839-3336-431C-8C70-DB087DF0EF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5930298A-340F-421A-995A-0266E33277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838F1044-6720-4C5C-8E79-862B8555CC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AE2763A8-951B-441D-9C0A-620EBAC5B33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D122BC39-3884-4246-A9AE-688278A090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1889E7D0-610B-4149-9C64-71097187CC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BA898FB9-55FA-4E73-9C7A-5CCE4CDBD7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D63B44B5-2E67-4D05-8608-B6F5D1DAA2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875A9C1E-49F4-480C-B77D-EE63A8F835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1BE90B6B-2694-418B-BCC0-FCA27AA445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46E3BF21-B420-424D-BFA8-48E1740BA0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EB7099CE-6107-4D6C-B58F-B7FE313E710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5C73D442-DEE3-4768-A9F1-8D7885A0B9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13E0FEE6-EAC1-452A-AAF7-47048DFF71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E531FF4D-7ED6-425A-AD66-88669A2511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3ABF8D0A-625D-4B73-B628-4F0D71423C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9EDA758D-A8FE-40ED-A30C-60B2CA73E9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05E02D8D-DB62-4D43-BCEF-205E054AF0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AADD33DB-D3B8-45CB-A572-C68ABC487D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13180D66-6294-497D-9592-70AB3237BE0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582D47BD-8360-4F1E-8A0B-B5382BD2BA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3B85F8B5-2E7D-46B7-A692-B9000D1F94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99BDE276-A17B-4DAA-B1D0-0ACB8FE3C5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57689C42-FAEC-4715-85A7-95050C8CFF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CE45486A-41E4-4767-BCEE-DFDA2DDEF1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0B90C39E-537D-4499-953D-E74109915C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8E792602-E9E0-4189-9856-B40E322A64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4A07C615-AF42-47FB-88E4-481AA48E739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641DFBEF-5537-4CF1-A62A-0AF8F6BA27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521CE4AC-9615-48B0-BC5A-74926FD1A2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4703E5DA-6336-4409-87C3-57E0436D9D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C73363C6-59CB-4451-A8CA-822A4F3E71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046BD3AB-E9AD-4DCF-A664-EEB5DF77A5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77742C6E-DEAB-4380-BF2E-98A4B1C5BB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DF8908A5-2801-428E-BB0C-E0F5C83642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1BEB00F1-A92B-4443-BFCD-FF970BFC902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40EC9D55-A32B-418B-A1AD-666BD36411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C3DB57F0-C833-4A38-8A55-7FCEF83E6F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49B595BE-4755-4B8E-A850-EE34C40DD83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5C68B94F-DCDD-4519-BA59-984F16C60B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D0E7C845-D3D9-4D66-8A9A-26C2A7AA23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31CEEB71-2DCD-4F0E-B53B-3DBC961B55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B1DF942D-0F2A-48E0-ABE0-80AD4B924F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2AEC59CB-332E-4471-821F-64557751088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A276235E-2476-4FC7-A56D-D114D749B4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0C1775F2-74DD-4830-B77C-90B10B907B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E4961F45-581A-4E98-B4EA-BF6509A874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D9D8B4-D588-4474-A929-B029473502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7F6330-291F-47B5-907E-C3532A5F2A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27E174-BF4B-4145-934A-862DA2CA72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C89725-ACA3-47D3-BDEB-6CC45FBF09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103792-9DC4-4776-AB77-A504CF2BB0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2AAF35-4AB1-48A8-8223-4BDF5916C7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5B3517-41C5-46AD-A6C9-FACE63C3CE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FC3A2E-B816-4693-B006-16CCA57552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D1C2C4-32E4-4605-A00E-1CDB02D5F6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3DA5EF-E46E-4FD0-9E59-4E0D935801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AABFDE-01EF-4001-A343-9449A872DF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A9436C-39BB-4F4E-BF23-DF7993978B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155E18-E905-4408-B5C9-B69F50300A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960D7E-2F0A-4126-BAA2-F69D608D26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8EFDBA-4FAF-43B8-8094-2C70C10184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687741-DAC5-4E31-8458-DDE3DD59F29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C4051E22-A8AA-4FE8-8F51-6836052010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7F1B7D6-A2FC-447B-A7F2-5B25E29B98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45471AB1-C3D3-46E4-AD8E-D12DA88370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C3E3D26D-A57A-40AB-AF1E-EB664C175E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F93EDED5-A5F2-4916-9BDC-3D1B21A4A5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D290A8E4-EE2A-4685-B18F-E0F6011854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DC4B9C4C-33BE-4525-AD38-DEE833203B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F30B1FDD-EB38-48D6-9140-880056B9A9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B5B02F06-8E55-4810-85D0-08327E4F43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5CCCCAFA-B2AD-4CC7-94CF-B49A13CCFC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8E9CBEA8-4F65-4832-A92C-C307DDFE80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5481BDE0-2737-42E1-B6FF-958D87F6607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C3ED2B42-4995-44E7-B5F0-18D12D217F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8BF761A7-39E2-4AA3-B683-2BBCB9727C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E0B55780-9647-4D1C-9F42-AC583E8F5F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315B25E2-2FE0-4E35-B6BD-FD7E5A6043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DB561F40-EE93-428B-88F9-D8B42CE8AFD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97142F2E-E958-4690-B02D-AF5B7B5875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649858CC-EE09-484C-AA3B-18028438E0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4BD9E07B-C56A-443F-8CEB-613FAB08D49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3072EF40-342C-4773-A22E-F5380F260B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E223643F-6800-4025-AC87-A3627E06BE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384AAD0A-A15D-4B5C-A1E9-A4E187997E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D9C68811-D8CF-4A82-A82A-7437CD67B8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9349B87E-ED84-428D-B3FA-0A4DF12FFA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3C7D0091-3DC0-4556-8F4B-AC35A3D7A6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048096C0-318A-4380-A104-3BCA5DA0B7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854E5EBD-E10A-4AA1-891A-9B3EF7F2A99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1B0E24E7-2C16-4139-BA67-4D141CA6EF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B0A43CC8-A0AD-4C38-BBC7-6E4467AD3B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1F374A86-1AF0-4E12-8AEC-1C4B68D292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0C32F9C2-7E89-4DCF-9DBE-23928A96A9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368E38B4-34BD-4527-942E-8DE423CE6D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9EF9D11E-4114-495B-B549-7C546A7F6A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958FD472-30D3-450D-AB48-673E6D651B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6D74365C-97A7-41DA-9112-4415124E117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3D045EFB-1106-4FD9-A002-297E9C0A7B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4F5C14E1-54A1-4A40-8DE0-BF4E11E27C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071F180B-E05C-485C-8F10-EB5D5F82B7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4E9D8403-8EC0-4571-B649-7D6420A230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FCAB45F6-AED0-4CCF-AAA0-7DC55DDA44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5EBB6FE6-7854-4E43-BBD4-4044841E2A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2BE41243-2A64-408A-A69F-56C1CFF7DF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E3E4E018-5846-4813-9FAF-99B824C49EB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B5873B08-AF6E-4E15-A4FF-DC8A648C11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2A6E6E98-1642-473B-84D0-91E5ACCEFB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6B9E619F-F751-4F02-AB9B-9B612F58ED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E669E344-7EF3-4FA3-BF07-7B9AB2759E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290D07EC-674C-449C-9921-BBB3656A48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5AA30012-0D94-4CEB-BCBB-7F63DA67BE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830D9029-0BDF-48F8-BF7A-54167D7CF2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D926CF3B-F54B-4EDA-8F5C-3C5C532E5EF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C6E1A59B-6C4F-4465-8933-6189F50C8E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5B0C42D0-4FB0-49C4-AC05-DCFE7B46DF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AD3A9455-B461-44BB-8D7E-179B8F3BDB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4074FDFF-F23D-400B-874C-C1F6010E2D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E1E592E9-8461-4C0E-8B58-F7A6383BDB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B4F6E048-73A5-4F12-AB9E-C22221A3C4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5C30BE7A-4F0A-4163-BB92-5AAA88720E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C8CC4777-77AC-4EC3-AA53-E04DBC8B9FE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4E185272-E2C5-4FCB-9E12-25C01FB19A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D2772A44-2F40-4D10-8832-1F00FF1DC4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0DE39464-65D1-4842-9387-364B601EAD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9E9C80F8-1DEA-465B-BE6E-6ACD169F46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BCCF41A4-482A-42CF-9D08-A1D0E3268C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27DC779B-F3A4-4816-8CD6-89E77FA94D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6485EB64-3144-4DF2-A9CE-2F3311B64E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77257E27-0C8C-4D87-AF7A-7D7B85A6C8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C56338D8-782D-4016-971E-23074FF628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145126FD-C9CB-4E43-9313-4D03CBB54F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9AF17031-0493-47D3-BC20-3F183B7B6E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C42638F4-B5D7-4B16-BFAA-141920241F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49FB8E53-6149-4C8B-947A-0588E335BB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181A3470-168F-4B17-BAF8-B2B88CBA9D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ACFB68EE-C4FC-4CDF-8A89-4F9767CE6C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3A2C9A5A-2866-4E72-9618-61D0A085D01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41845A4B-4AFF-4D1C-9321-FE27F0ACF3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23CF3A91-CA77-438B-A5A3-C29679D693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F843ADC3-ADA9-4DD7-9FDA-B395CE4F61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B281F1C0-D4DC-4670-B18B-4B5A74BEA9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1732A880-8736-4A33-BDCD-89AA7CACCB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5BDA28DB-F6CD-473C-A289-E5E7289ED1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C80E5FE1-FA3A-4CE8-811D-993F0CF9A6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325C42A7-7A4E-4171-8053-2DCB2A0AB5A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E2D75CFE-9574-474D-8FC1-4C8B751475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876B1A5D-A861-4625-8E31-8E54D4956F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57B47AEC-94D2-4A51-85A4-E86D5F8D70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F7B04A92-261B-46F9-8C27-9A29672A0B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A246584B-19C3-44C4-9EA0-F1905E9496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DCD81E8B-1F79-461B-B9B5-028D2E566D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63E0977C-568B-4B70-B011-107E7904D6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2EFC4F08-7DA2-4F97-806E-522624E6952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1C07406C-F96B-49E5-8641-96633E699F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ED00CCD9-CE89-4551-AAD1-173ADFF772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38A39407-812C-4A64-A9C9-B7CE3ED7DC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D1D99F01-1F7E-4613-AFC8-D69AF4DA3A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45CD543B-6987-4790-9BD1-91F47C61128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93EDB96B-782B-453D-BE08-41953D7398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95306E56-E5EE-4473-877C-C613DCCAB5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D33854AE-8B48-4DBB-A4D0-940FBB74648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E4576C26-2B44-4322-9E33-AF026D781A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40A189B4-4584-4D81-AE57-B2B82FE134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EB3E4FD4-DAD4-403E-B304-B7AED65C2A8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708EC0E6-AAD8-4CFE-A64E-D37B479C43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EA12D46E-1B90-48C8-AB35-102DF254BE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52B6C3F3-6202-45DB-80AA-3EF9BA0C4A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E6C4DDE1-C5C6-4148-A3FC-66AD83AC12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6148BB7F-274B-4075-A0C4-1AC34866496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857C9EEB-73EE-445A-8E98-BF9E1D2224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F0FA48B0-F510-45F1-9224-1F69EFC15C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ADB421A8-F89B-46D7-8181-80D7212B86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3A6993C0-4AAD-4450-92BA-422E0E88B6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9BF43433-ABD0-4518-95BE-B80063CE99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6DB20D67-4435-44D7-97E8-73C0988CF7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CFC38377-392B-49D3-A1F4-06B5537725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022B7361-B798-461F-B9A6-473D4966592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3B6B1E9C-487C-4E1E-B53C-A05FE9100D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BD1A4E2C-8873-4728-A4C0-D399015F9A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A6D8B8F9-288F-4A1A-9EE1-47FB56F82E6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A531F1B8-C0B9-4155-96C3-B83E4EEB0D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35F10059-1AFF-4FF4-8CAD-8A62CF74ED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DF6ACBB5-417B-4915-931C-FA9A422B76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AD55A41D-12B3-4B70-B4EB-F3874AC79E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FAA1A869-8967-475E-B70D-EDF6FA08601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3F7E20A3-1A32-405D-943F-1637884FC8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9E2A0A4E-8013-4295-BF70-2C65507EDD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2FE3DF2A-F40F-4445-AC38-54A3EDFA01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C5E2FC26-5018-4D19-8453-B37775C426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350B3400-A162-4831-B691-3C3884B410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A71FCDF8-3FDA-4670-84CA-3A914CB609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10888415-54B0-458D-85A3-6673E46B2F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6146A74F-D6FF-4D78-A434-88CCA19AF2F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9454A221-648E-44DD-9830-03336A50F2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31B04F5C-65C0-4429-936F-AEFAF31B09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7669E4B6-3511-453F-9C97-BAC3293A5B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過疎、辺地の指定を受けている本町は、年々人口の減少及び高齢化率が上昇傾向にある。また、基幹産業である水産業・観光業の低迷等により税収が伸び悩んでいることから財政基盤が弱く、類似団体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ポイント下回っている。今後も行財政改革を着実に実行し、財政構造の改革を進め財政基盤の強化に努める。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ポイント下回っており、昨年度と比べると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経常収支比率が下がっている。景気の低迷等による税収の減少に伴い、経常的一般財源の減少が見込まれ、今後は、普通交付税等の減少も見込まれることから、行財政改革を推進し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62</xdr:row>
      <xdr:rowOff>23767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364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164193</xdr:rowOff>
    </xdr:from>
    <xdr:to>
      <xdr:col>19</xdr:col>
      <xdr:colOff>133350</xdr:colOff>
      <xdr:row>62</xdr:row>
      <xdr:rowOff>23767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226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164193</xdr:rowOff>
    </xdr:from>
    <xdr:to>
      <xdr:col>15</xdr:col>
      <xdr:colOff>82550</xdr:colOff>
      <xdr:row>62</xdr:row>
      <xdr:rowOff>20320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6226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20320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127181</xdr:rowOff>
    </xdr:from>
    <xdr:to>
      <xdr:col>23</xdr:col>
      <xdr:colOff>184150</xdr:colOff>
      <xdr:row>62</xdr:row>
      <xdr:rowOff>57331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143708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144417</xdr:rowOff>
    </xdr:from>
    <xdr:to>
      <xdr:col>19</xdr:col>
      <xdr:colOff>184150</xdr:colOff>
      <xdr:row>62</xdr:row>
      <xdr:rowOff>74567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84744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113393</xdr:rowOff>
    </xdr:from>
    <xdr:to>
      <xdr:col>15</xdr:col>
      <xdr:colOff>133350</xdr:colOff>
      <xdr:row>62</xdr:row>
      <xdr:rowOff>43543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53720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36484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類似団体を上回っているが、主な要因は人件費である。これは主に空港管理及び保育所等を直営で運営していることによるものである。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今後も適正な人員配置及び経常経費の節減等によりコスト削減を図っていく方針である。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78529</xdr:rowOff>
    </xdr:from>
    <xdr:to>
      <xdr:col>23</xdr:col>
      <xdr:colOff>133350</xdr:colOff>
      <xdr:row>82</xdr:row>
      <xdr:rowOff>6043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65979"/>
          <a:ext cx="8382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78529</xdr:rowOff>
    </xdr:from>
    <xdr:to>
      <xdr:col>19</xdr:col>
      <xdr:colOff>133350</xdr:colOff>
      <xdr:row>81</xdr:row>
      <xdr:rowOff>90962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965979"/>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83243</xdr:rowOff>
    </xdr:from>
    <xdr:to>
      <xdr:col>15</xdr:col>
      <xdr:colOff>82550</xdr:colOff>
      <xdr:row>81</xdr:row>
      <xdr:rowOff>90962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970693"/>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20760</xdr:rowOff>
    </xdr:from>
    <xdr:to>
      <xdr:col>11</xdr:col>
      <xdr:colOff>31750</xdr:colOff>
      <xdr:row>81</xdr:row>
      <xdr:rowOff>83243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908210"/>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126693</xdr:rowOff>
    </xdr:from>
    <xdr:to>
      <xdr:col>23</xdr:col>
      <xdr:colOff>184150</xdr:colOff>
      <xdr:row>82</xdr:row>
      <xdr:rowOff>56843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0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98770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8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27729</xdr:rowOff>
    </xdr:from>
    <xdr:to>
      <xdr:col>19</xdr:col>
      <xdr:colOff>184150</xdr:colOff>
      <xdr:row>81</xdr:row>
      <xdr:rowOff>129329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114106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0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40162</xdr:rowOff>
    </xdr:from>
    <xdr:to>
      <xdr:col>15</xdr:col>
      <xdr:colOff>133350</xdr:colOff>
      <xdr:row>81</xdr:row>
      <xdr:rowOff>141762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9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126539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01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32443</xdr:rowOff>
    </xdr:from>
    <xdr:to>
      <xdr:col>11</xdr:col>
      <xdr:colOff>82550</xdr:colOff>
      <xdr:row>81</xdr:row>
      <xdr:rowOff>134043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118820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141410</xdr:rowOff>
    </xdr:from>
    <xdr:to>
      <xdr:col>7</xdr:col>
      <xdr:colOff>31750</xdr:colOff>
      <xdr:row>81</xdr:row>
      <xdr:rowOff>71560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56337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退職不補充の実施等により、類似団体平均を下回っている。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今後も給与体系及び職員数の徹底した適正管理に努める。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167957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6439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86</xdr:row>
      <xdr:rowOff>167957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1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167957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221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77470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37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119698</xdr:rowOff>
    </xdr:from>
    <xdr:to>
      <xdr:col>64</xdr:col>
      <xdr:colOff>152400</xdr:colOff>
      <xdr:row>86</xdr:row>
      <xdr:rowOff>49848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60025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委託等の推進を図っているものの、空港管理や保育所等を直営で運営しているため、類似団体と比較すると施設運営に係る人員を多く配置しなければならないため、平均を上回っているが、新規採用の抑制等により職員数の削減を実施しており、今後も定員管理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105981</xdr:rowOff>
    </xdr:from>
    <xdr:to>
      <xdr:col>81</xdr:col>
      <xdr:colOff>44450</xdr:colOff>
      <xdr:row>62</xdr:row>
      <xdr:rowOff>118288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35881"/>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105981</xdr:rowOff>
    </xdr:from>
    <xdr:to>
      <xdr:col>77</xdr:col>
      <xdr:colOff>44450</xdr:colOff>
      <xdr:row>62</xdr:row>
      <xdr:rowOff>109360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35881"/>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86919</xdr:rowOff>
    </xdr:from>
    <xdr:to>
      <xdr:col>72</xdr:col>
      <xdr:colOff>203200</xdr:colOff>
      <xdr:row>62</xdr:row>
      <xdr:rowOff>109360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1681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79680</xdr:rowOff>
    </xdr:from>
    <xdr:to>
      <xdr:col>68</xdr:col>
      <xdr:colOff>152400</xdr:colOff>
      <xdr:row>62</xdr:row>
      <xdr:rowOff>86919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095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67488</xdr:rowOff>
    </xdr:from>
    <xdr:to>
      <xdr:col>81</xdr:col>
      <xdr:colOff>95250</xdr:colOff>
      <xdr:row>62</xdr:row>
      <xdr:rowOff>169088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39565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55181</xdr:rowOff>
    </xdr:from>
    <xdr:to>
      <xdr:col>77</xdr:col>
      <xdr:colOff>95250</xdr:colOff>
      <xdr:row>62</xdr:row>
      <xdr:rowOff>156781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141558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7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58560</xdr:rowOff>
    </xdr:from>
    <xdr:to>
      <xdr:col>73</xdr:col>
      <xdr:colOff>44450</xdr:colOff>
      <xdr:row>62</xdr:row>
      <xdr:rowOff>160160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144937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7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36119</xdr:rowOff>
    </xdr:from>
    <xdr:to>
      <xdr:col>68</xdr:col>
      <xdr:colOff>203200</xdr:colOff>
      <xdr:row>62</xdr:row>
      <xdr:rowOff>137719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122496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5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28880</xdr:rowOff>
    </xdr:from>
    <xdr:to>
      <xdr:col>64</xdr:col>
      <xdr:colOff>152400</xdr:colOff>
      <xdr:row>62</xdr:row>
      <xdr:rowOff>130480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115257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ポイント上回り、昨年度から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がっている。今後も公共施設長寿命化事業等の施設整備により元利償還金の大幅な減少は無いが、緩やかに減少していくと見込まれる。地方債発行額を償還額以下に抑制するなどにより、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124883</xdr:rowOff>
    </xdr:from>
    <xdr:to>
      <xdr:col>81</xdr:col>
      <xdr:colOff>44450</xdr:colOff>
      <xdr:row>44</xdr:row>
      <xdr:rowOff>157056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686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44</xdr:row>
      <xdr:rowOff>124883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66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2133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ポイント減少している。要因として既発債の償還終了による地方債現在高の減、基金残高の増があげられる。また、地方債発行額を公債費元金償還額以下に抑制している効果により、地方債残高は着実に減少しているものの、それに伴い基準財政需要額算入見込額も減少している。今後も地方債現在高の減少を計画的に進めるとともに、地方債発行額の抑制や行財政改革を推進し、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131233</xdr:rowOff>
    </xdr:from>
    <xdr:to>
      <xdr:col>81</xdr:col>
      <xdr:colOff>44450</xdr:colOff>
      <xdr:row>15</xdr:row>
      <xdr:rowOff>168910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3153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168910</xdr:rowOff>
    </xdr:from>
    <xdr:to>
      <xdr:col>77</xdr:col>
      <xdr:colOff>44450</xdr:colOff>
      <xdr:row>17</xdr:row>
      <xdr:rowOff>94121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4066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15028</xdr:rowOff>
    </xdr:from>
    <xdr:to>
      <xdr:col>72</xdr:col>
      <xdr:colOff>203200</xdr:colOff>
      <xdr:row>17</xdr:row>
      <xdr:rowOff>94121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29678"/>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17</xdr:row>
      <xdr:rowOff>15028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35013"/>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52510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5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118110</xdr:rowOff>
    </xdr:from>
    <xdr:to>
      <xdr:col>77</xdr:col>
      <xdr:colOff>95250</xdr:colOff>
      <xdr:row>16</xdr:row>
      <xdr:rowOff>48260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33037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43321</xdr:rowOff>
    </xdr:from>
    <xdr:to>
      <xdr:col>73</xdr:col>
      <xdr:colOff>44450</xdr:colOff>
      <xdr:row>17</xdr:row>
      <xdr:rowOff>144921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129698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135678</xdr:rowOff>
    </xdr:from>
    <xdr:to>
      <xdr:col>68</xdr:col>
      <xdr:colOff>203200</xdr:colOff>
      <xdr:row>17</xdr:row>
      <xdr:rowOff>65828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50605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70290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が、要因としてゴミ処理業務や消防業務等を一部事務組合で行っていることがある一方、空港管理や保育所等を直営で運営していることから、人口１人当たりの決算額では類似団体平均を上回っている状況であり、今後はこれらも含めた人件費関係全般について、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974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xdr:rowOff>
    </xdr:from>
    <xdr:to>
      <xdr:col>11</xdr:col>
      <xdr:colOff>9525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135636</xdr:rowOff>
    </xdr:from>
    <xdr:to>
      <xdr:col>11</xdr:col>
      <xdr:colOff>60325</xdr:colOff>
      <xdr:row>35</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いるが、物件費自体は例年並みであり、他の経費の増により相対的に下がったものである。今後も物価の上昇、電気料金の引き上げ等により年々上昇することが予想されるため、経常経費の節減を徹底し、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16</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408428"/>
          <a:ext cx="8382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42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9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128778</xdr:rowOff>
    </xdr:from>
    <xdr:to>
      <xdr:col>82</xdr:col>
      <xdr:colOff>158750</xdr:colOff>
      <xdr:row>14</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37355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類似団体平均を下回っており、今後も扶助費支出の決定には、適正な管理を徹底する。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公営企業への赤字補填的な繰出金の影響により増加傾向にあったが、各公営企業の経費節減、地方債の活用による繰出金の削減等により減少傾向に転じていたが、令和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年度は除排雪経費等の維持補修費増加、特養建設事業による繰出金の増により類似団体を上回っている。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56</xdr:row>
      <xdr:rowOff>123190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7006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54</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04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72390</xdr:rowOff>
    </xdr:from>
    <xdr:to>
      <xdr:col>82</xdr:col>
      <xdr:colOff>158750</xdr:colOff>
      <xdr:row>57</xdr:row>
      <xdr:rowOff>2540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44467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118110</xdr:rowOff>
    </xdr:from>
    <xdr:to>
      <xdr:col>65</xdr:col>
      <xdr:colOff>53975</xdr:colOff>
      <xdr:row>55</xdr:row>
      <xdr:rowOff>48260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58437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ポイント上回っているが、これはゴミ処理、消防事務及び学校給食を一部事務組合により実施しているため負担金が多額になっているためである。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今後も町同様、一部事務組合においても財政の健全化に努める。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110998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近年、大型建設事業が集中した影響により、地方債元利償還が増加していることから、類似団体平均を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5080</xdr:rowOff>
    </xdr:from>
    <xdr:to>
      <xdr:col>24</xdr:col>
      <xdr:colOff>25400</xdr:colOff>
      <xdr:row>79</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549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5080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4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576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125730</xdr:rowOff>
    </xdr:from>
    <xdr:to>
      <xdr:col>20</xdr:col>
      <xdr:colOff>38100</xdr:colOff>
      <xdr:row>79</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40657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15239</xdr:rowOff>
    </xdr:from>
    <xdr:to>
      <xdr:col>6</xdr:col>
      <xdr:colOff>171450</xdr:colOff>
      <xdr:row>79</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101616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ポイント下回っており、主な要因は普通建設事業の減少によるものである。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今後も、実質公債費比率等を勘案し、適正な事業の執行に努める。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11067</xdr:rowOff>
    </xdr:from>
    <xdr:to>
      <xdr:col>82</xdr:col>
      <xdr:colOff>107950</xdr:colOff>
      <xdr:row>73</xdr:row>
      <xdr:rowOff>56787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5269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30662</xdr:rowOff>
    </xdr:from>
    <xdr:to>
      <xdr:col>78</xdr:col>
      <xdr:colOff>69850</xdr:colOff>
      <xdr:row>73</xdr:row>
      <xdr:rowOff>56787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5465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30662</xdr:rowOff>
    </xdr:from>
    <xdr:to>
      <xdr:col>73</xdr:col>
      <xdr:colOff>180975</xdr:colOff>
      <xdr:row>73</xdr:row>
      <xdr:rowOff>30662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546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130266</xdr:rowOff>
    </xdr:from>
    <xdr:to>
      <xdr:col>69</xdr:col>
      <xdr:colOff>92075</xdr:colOff>
      <xdr:row>73</xdr:row>
      <xdr:rowOff>30662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4746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131717</xdr:rowOff>
    </xdr:from>
    <xdr:to>
      <xdr:col>82</xdr:col>
      <xdr:colOff>158750</xdr:colOff>
      <xdr:row>73</xdr:row>
      <xdr:rowOff>61867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4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148244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3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5987</xdr:rowOff>
    </xdr:from>
    <xdr:to>
      <xdr:col>78</xdr:col>
      <xdr:colOff>120650</xdr:colOff>
      <xdr:row>73</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117764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290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151312</xdr:rowOff>
    </xdr:from>
    <xdr:to>
      <xdr:col>74</xdr:col>
      <xdr:colOff>31750</xdr:colOff>
      <xdr:row>73</xdr:row>
      <xdr:rowOff>81462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4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91639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2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151312</xdr:rowOff>
    </xdr:from>
    <xdr:to>
      <xdr:col>69</xdr:col>
      <xdr:colOff>142875</xdr:colOff>
      <xdr:row>73</xdr:row>
      <xdr:rowOff>81462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4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91639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2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79466</xdr:rowOff>
    </xdr:from>
    <xdr:to>
      <xdr:col>65</xdr:col>
      <xdr:colOff>53975</xdr:colOff>
      <xdr:row>73</xdr:row>
      <xdr:rowOff>9616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4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19793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19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31780</xdr:rowOff>
    </xdr:from>
    <xdr:to>
      <xdr:col>29</xdr:col>
      <xdr:colOff>127000</xdr:colOff>
      <xdr:row>16</xdr:row>
      <xdr:rowOff>83650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22605"/>
          <a:ext cx="647700" cy="5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40315</xdr:rowOff>
    </xdr:from>
    <xdr:to>
      <xdr:col>26</xdr:col>
      <xdr:colOff>50800</xdr:colOff>
      <xdr:row>16</xdr:row>
      <xdr:rowOff>83650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31140"/>
          <a:ext cx="698500" cy="4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40315</xdr:rowOff>
    </xdr:from>
    <xdr:to>
      <xdr:col>22</xdr:col>
      <xdr:colOff>114300</xdr:colOff>
      <xdr:row>16</xdr:row>
      <xdr:rowOff>75805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31140"/>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75805</xdr:rowOff>
    </xdr:from>
    <xdr:to>
      <xdr:col>18</xdr:col>
      <xdr:colOff>177800</xdr:colOff>
      <xdr:row>16</xdr:row>
      <xdr:rowOff>125520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6630"/>
          <a:ext cx="698500" cy="4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152430</xdr:rowOff>
    </xdr:from>
    <xdr:to>
      <xdr:col>29</xdr:col>
      <xdr:colOff>177800</xdr:colOff>
      <xdr:row>16</xdr:row>
      <xdr:rowOff>82580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168957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1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32850</xdr:rowOff>
    </xdr:from>
    <xdr:to>
      <xdr:col>26</xdr:col>
      <xdr:colOff>101600</xdr:colOff>
      <xdr:row>16</xdr:row>
      <xdr:rowOff>134450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2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144627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9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160965</xdr:rowOff>
    </xdr:from>
    <xdr:to>
      <xdr:col>22</xdr:col>
      <xdr:colOff>165100</xdr:colOff>
      <xdr:row>16</xdr:row>
      <xdr:rowOff>91115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101292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25005</xdr:rowOff>
    </xdr:from>
    <xdr:to>
      <xdr:col>19</xdr:col>
      <xdr:colOff>38100</xdr:colOff>
      <xdr:row>16</xdr:row>
      <xdr:rowOff>126605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74720</xdr:rowOff>
    </xdr:from>
    <xdr:to>
      <xdr:col>15</xdr:col>
      <xdr:colOff>101600</xdr:colOff>
      <xdr:row>17</xdr:row>
      <xdr:rowOff>4870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6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22896</xdr:rowOff>
    </xdr:from>
    <xdr:to>
      <xdr:col>29</xdr:col>
      <xdr:colOff>127000</xdr:colOff>
      <xdr:row>34</xdr:row>
      <xdr:rowOff>171745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290346"/>
          <a:ext cx="647700" cy="14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129294</xdr:rowOff>
    </xdr:from>
    <xdr:to>
      <xdr:col>26</xdr:col>
      <xdr:colOff>50800</xdr:colOff>
      <xdr:row>34</xdr:row>
      <xdr:rowOff>171745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96744"/>
          <a:ext cx="6985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129294</xdr:rowOff>
    </xdr:from>
    <xdr:to>
      <xdr:col>22</xdr:col>
      <xdr:colOff>114300</xdr:colOff>
      <xdr:row>34</xdr:row>
      <xdr:rowOff>181712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96744"/>
          <a:ext cx="698500" cy="5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181712</xdr:rowOff>
    </xdr:from>
    <xdr:to>
      <xdr:col>18</xdr:col>
      <xdr:colOff>177800</xdr:colOff>
      <xdr:row>34</xdr:row>
      <xdr:rowOff>212740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49162"/>
          <a:ext cx="698500" cy="3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314996</xdr:rowOff>
    </xdr:from>
    <xdr:to>
      <xdr:col>29</xdr:col>
      <xdr:colOff>177800</xdr:colOff>
      <xdr:row>34</xdr:row>
      <xdr:rowOff>73696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3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160073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8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120945</xdr:rowOff>
    </xdr:from>
    <xdr:to>
      <xdr:col>26</xdr:col>
      <xdr:colOff>101600</xdr:colOff>
      <xdr:row>34</xdr:row>
      <xdr:rowOff>222545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8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232722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5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78494</xdr:rowOff>
    </xdr:from>
    <xdr:to>
      <xdr:col>22</xdr:col>
      <xdr:colOff>165100</xdr:colOff>
      <xdr:row>34</xdr:row>
      <xdr:rowOff>180094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4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190271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1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130912</xdr:rowOff>
    </xdr:from>
    <xdr:to>
      <xdr:col>19</xdr:col>
      <xdr:colOff>38100</xdr:colOff>
      <xdr:row>34</xdr:row>
      <xdr:rowOff>232512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9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242689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6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161940</xdr:rowOff>
    </xdr:from>
    <xdr:to>
      <xdr:col>15</xdr:col>
      <xdr:colOff>101600</xdr:colOff>
      <xdr:row>34</xdr:row>
      <xdr:rowOff>263541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2939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273717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67159</xdr:rowOff>
    </xdr:from>
    <xdr:to>
      <xdr:col>24</xdr:col>
      <xdr:colOff>63500</xdr:colOff>
      <xdr:row>36</xdr:row>
      <xdr:rowOff>118057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39359"/>
          <a:ext cx="838200" cy="5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118057</xdr:rowOff>
    </xdr:from>
    <xdr:to>
      <xdr:col>19</xdr:col>
      <xdr:colOff>177800</xdr:colOff>
      <xdr:row>36</xdr:row>
      <xdr:rowOff>144089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0257"/>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144089</xdr:rowOff>
    </xdr:from>
    <xdr:to>
      <xdr:col>15</xdr:col>
      <xdr:colOff>50800</xdr:colOff>
      <xdr:row>36</xdr:row>
      <xdr:rowOff>149269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6289"/>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149269</xdr:rowOff>
    </xdr:from>
    <xdr:to>
      <xdr:col>10</xdr:col>
      <xdr:colOff>114300</xdr:colOff>
      <xdr:row>36</xdr:row>
      <xdr:rowOff>164480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1469"/>
          <a:ext cx="889000" cy="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16359</xdr:rowOff>
    </xdr:from>
    <xdr:to>
      <xdr:col>24</xdr:col>
      <xdr:colOff>114300</xdr:colOff>
      <xdr:row>36</xdr:row>
      <xdr:rowOff>117959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39236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3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67257</xdr:rowOff>
    </xdr:from>
    <xdr:to>
      <xdr:col>20</xdr:col>
      <xdr:colOff>38100</xdr:colOff>
      <xdr:row>36</xdr:row>
      <xdr:rowOff>168857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13934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93289</xdr:rowOff>
    </xdr:from>
    <xdr:to>
      <xdr:col>15</xdr:col>
      <xdr:colOff>101600</xdr:colOff>
      <xdr:row>37</xdr:row>
      <xdr:rowOff>23439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39966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98469</xdr:rowOff>
    </xdr:from>
    <xdr:to>
      <xdr:col>10</xdr:col>
      <xdr:colOff>165100</xdr:colOff>
      <xdr:row>37</xdr:row>
      <xdr:rowOff>28619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45146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113680</xdr:rowOff>
    </xdr:from>
    <xdr:to>
      <xdr:col>6</xdr:col>
      <xdr:colOff>38100</xdr:colOff>
      <xdr:row>37</xdr:row>
      <xdr:rowOff>43830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60357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71127</xdr:rowOff>
    </xdr:from>
    <xdr:to>
      <xdr:col>24</xdr:col>
      <xdr:colOff>63500</xdr:colOff>
      <xdr:row>56</xdr:row>
      <xdr:rowOff>118528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72327"/>
          <a:ext cx="838200" cy="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113927</xdr:rowOff>
    </xdr:from>
    <xdr:to>
      <xdr:col>19</xdr:col>
      <xdr:colOff>177800</xdr:colOff>
      <xdr:row>56</xdr:row>
      <xdr:rowOff>118528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15127"/>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113927</xdr:rowOff>
    </xdr:from>
    <xdr:to>
      <xdr:col>15</xdr:col>
      <xdr:colOff>50800</xdr:colOff>
      <xdr:row>56</xdr:row>
      <xdr:rowOff>145619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5127"/>
          <a:ext cx="889000" cy="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145619</xdr:rowOff>
    </xdr:from>
    <xdr:to>
      <xdr:col>10</xdr:col>
      <xdr:colOff>114300</xdr:colOff>
      <xdr:row>57</xdr:row>
      <xdr:rowOff>19355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681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20327</xdr:rowOff>
    </xdr:from>
    <xdr:to>
      <xdr:col>24</xdr:col>
      <xdr:colOff>114300</xdr:colOff>
      <xdr:row>56</xdr:row>
      <xdr:rowOff>121927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43204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67728</xdr:rowOff>
    </xdr:from>
    <xdr:to>
      <xdr:col>20</xdr:col>
      <xdr:colOff>38100</xdr:colOff>
      <xdr:row>56</xdr:row>
      <xdr:rowOff>169328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14405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4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63127</xdr:rowOff>
    </xdr:from>
    <xdr:to>
      <xdr:col>15</xdr:col>
      <xdr:colOff>101600</xdr:colOff>
      <xdr:row>56</xdr:row>
      <xdr:rowOff>164727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94819</xdr:rowOff>
    </xdr:from>
    <xdr:to>
      <xdr:col>10</xdr:col>
      <xdr:colOff>165100</xdr:colOff>
      <xdr:row>57</xdr:row>
      <xdr:rowOff>24969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41496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140005</xdr:rowOff>
    </xdr:from>
    <xdr:to>
      <xdr:col>6</xdr:col>
      <xdr:colOff>38100</xdr:colOff>
      <xdr:row>57</xdr:row>
      <xdr:rowOff>70155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61282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61754</xdr:rowOff>
    </xdr:from>
    <xdr:to>
      <xdr:col>24</xdr:col>
      <xdr:colOff>63500</xdr:colOff>
      <xdr:row>78</xdr:row>
      <xdr:rowOff>17399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63404"/>
          <a:ext cx="838200" cy="12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144965</xdr:rowOff>
    </xdr:from>
    <xdr:to>
      <xdr:col>19</xdr:col>
      <xdr:colOff>177800</xdr:colOff>
      <xdr:row>78</xdr:row>
      <xdr:rowOff>17399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6615"/>
          <a:ext cx="889000" cy="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100157</xdr:rowOff>
    </xdr:from>
    <xdr:to>
      <xdr:col>15</xdr:col>
      <xdr:colOff>50800</xdr:colOff>
      <xdr:row>77</xdr:row>
      <xdr:rowOff>144965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01807"/>
          <a:ext cx="889000" cy="4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100157</xdr:rowOff>
    </xdr:from>
    <xdr:to>
      <xdr:col>10</xdr:col>
      <xdr:colOff>114300</xdr:colOff>
      <xdr:row>78</xdr:row>
      <xdr:rowOff>12100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1807"/>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10954</xdr:rowOff>
    </xdr:from>
    <xdr:to>
      <xdr:col>24</xdr:col>
      <xdr:colOff>114300</xdr:colOff>
      <xdr:row>77</xdr:row>
      <xdr:rowOff>112554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33831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138049</xdr:rowOff>
    </xdr:from>
    <xdr:to>
      <xdr:col>20</xdr:col>
      <xdr:colOff>38100</xdr:colOff>
      <xdr:row>78</xdr:row>
      <xdr:rowOff>68199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84726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94165</xdr:rowOff>
    </xdr:from>
    <xdr:to>
      <xdr:col>15</xdr:col>
      <xdr:colOff>101600</xdr:colOff>
      <xdr:row>78</xdr:row>
      <xdr:rowOff>24315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40842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49357</xdr:rowOff>
    </xdr:from>
    <xdr:to>
      <xdr:col>10</xdr:col>
      <xdr:colOff>165100</xdr:colOff>
      <xdr:row>77</xdr:row>
      <xdr:rowOff>150957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167484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132750</xdr:rowOff>
    </xdr:from>
    <xdr:to>
      <xdr:col>6</xdr:col>
      <xdr:colOff>38100</xdr:colOff>
      <xdr:row>78</xdr:row>
      <xdr:rowOff>62900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79427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128967</xdr:rowOff>
    </xdr:from>
    <xdr:to>
      <xdr:col>24</xdr:col>
      <xdr:colOff>63500</xdr:colOff>
      <xdr:row>96</xdr:row>
      <xdr:rowOff>136141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8167"/>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104060</xdr:rowOff>
    </xdr:from>
    <xdr:to>
      <xdr:col>19</xdr:col>
      <xdr:colOff>177800</xdr:colOff>
      <xdr:row>96</xdr:row>
      <xdr:rowOff>136141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6326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38725</xdr:rowOff>
    </xdr:from>
    <xdr:to>
      <xdr:col>15</xdr:col>
      <xdr:colOff>50800</xdr:colOff>
      <xdr:row>96</xdr:row>
      <xdr:rowOff>104060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7925"/>
          <a:ext cx="889000" cy="6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38725</xdr:rowOff>
    </xdr:from>
    <xdr:to>
      <xdr:col>10</xdr:col>
      <xdr:colOff>114300</xdr:colOff>
      <xdr:row>96</xdr:row>
      <xdr:rowOff>41740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97925"/>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78167</xdr:rowOff>
    </xdr:from>
    <xdr:to>
      <xdr:col>24</xdr:col>
      <xdr:colOff>114300</xdr:colOff>
      <xdr:row>97</xdr:row>
      <xdr:rowOff>8317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56594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85341</xdr:rowOff>
    </xdr:from>
    <xdr:to>
      <xdr:col>20</xdr:col>
      <xdr:colOff>38100</xdr:colOff>
      <xdr:row>97</xdr:row>
      <xdr:rowOff>15491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53260</xdr:rowOff>
    </xdr:from>
    <xdr:to>
      <xdr:col>15</xdr:col>
      <xdr:colOff>101600</xdr:colOff>
      <xdr:row>96</xdr:row>
      <xdr:rowOff>154860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145987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159375</xdr:rowOff>
    </xdr:from>
    <xdr:to>
      <xdr:col>10</xdr:col>
      <xdr:colOff>165100</xdr:colOff>
      <xdr:row>96</xdr:row>
      <xdr:rowOff>89525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80652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162390</xdr:rowOff>
    </xdr:from>
    <xdr:to>
      <xdr:col>6</xdr:col>
      <xdr:colOff>38100</xdr:colOff>
      <xdr:row>96</xdr:row>
      <xdr:rowOff>92540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83667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147948</xdr:rowOff>
    </xdr:from>
    <xdr:to>
      <xdr:col>55</xdr:col>
      <xdr:colOff>0</xdr:colOff>
      <xdr:row>37</xdr:row>
      <xdr:rowOff>90309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7248"/>
          <a:ext cx="838200" cy="4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90309</xdr:rowOff>
    </xdr:from>
    <xdr:to>
      <xdr:col>50</xdr:col>
      <xdr:colOff>114300</xdr:colOff>
      <xdr:row>38</xdr:row>
      <xdr:rowOff>4218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33959"/>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4218</xdr:rowOff>
    </xdr:from>
    <xdr:to>
      <xdr:col>45</xdr:col>
      <xdr:colOff>177800</xdr:colOff>
      <xdr:row>38</xdr:row>
      <xdr:rowOff>29473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19318"/>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29473</xdr:rowOff>
    </xdr:from>
    <xdr:to>
      <xdr:col>41</xdr:col>
      <xdr:colOff>50800</xdr:colOff>
      <xdr:row>38</xdr:row>
      <xdr:rowOff>35945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44573"/>
          <a:ext cx="889000" cy="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97148</xdr:rowOff>
    </xdr:from>
    <xdr:to>
      <xdr:col>55</xdr:col>
      <xdr:colOff>50800</xdr:colOff>
      <xdr:row>35</xdr:row>
      <xdr:rowOff>27298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120025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7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39509</xdr:rowOff>
    </xdr:from>
    <xdr:to>
      <xdr:col>50</xdr:col>
      <xdr:colOff>165100</xdr:colOff>
      <xdr:row>37</xdr:row>
      <xdr:rowOff>141109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157636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5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124868</xdr:rowOff>
    </xdr:from>
    <xdr:to>
      <xdr:col>46</xdr:col>
      <xdr:colOff>38100</xdr:colOff>
      <xdr:row>38</xdr:row>
      <xdr:rowOff>55018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71545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4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150124</xdr:rowOff>
    </xdr:from>
    <xdr:to>
      <xdr:col>41</xdr:col>
      <xdr:colOff>101600</xdr:colOff>
      <xdr:row>38</xdr:row>
      <xdr:rowOff>80274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96801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6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156595</xdr:rowOff>
    </xdr:from>
    <xdr:to>
      <xdr:col>36</xdr:col>
      <xdr:colOff>165100</xdr:colOff>
      <xdr:row>38</xdr:row>
      <xdr:rowOff>86745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103272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7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122463</xdr:rowOff>
    </xdr:from>
    <xdr:to>
      <xdr:col>55</xdr:col>
      <xdr:colOff>0</xdr:colOff>
      <xdr:row>58</xdr:row>
      <xdr:rowOff>164913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66563"/>
          <a:ext cx="8382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139953</xdr:rowOff>
    </xdr:from>
    <xdr:to>
      <xdr:col>50</xdr:col>
      <xdr:colOff>114300</xdr:colOff>
      <xdr:row>58</xdr:row>
      <xdr:rowOff>122463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12603"/>
          <a:ext cx="889000" cy="15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152166</xdr:rowOff>
    </xdr:from>
    <xdr:to>
      <xdr:col>45</xdr:col>
      <xdr:colOff>177800</xdr:colOff>
      <xdr:row>57</xdr:row>
      <xdr:rowOff>139953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53366"/>
          <a:ext cx="889000" cy="1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152166</xdr:rowOff>
    </xdr:from>
    <xdr:to>
      <xdr:col>41</xdr:col>
      <xdr:colOff>50800</xdr:colOff>
      <xdr:row>58</xdr:row>
      <xdr:rowOff>12299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53366"/>
          <a:ext cx="889000" cy="2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114113</xdr:rowOff>
    </xdr:from>
    <xdr:to>
      <xdr:col>55</xdr:col>
      <xdr:colOff>50800</xdr:colOff>
      <xdr:row>59</xdr:row>
      <xdr:rowOff>44263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29040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71663</xdr:rowOff>
    </xdr:from>
    <xdr:to>
      <xdr:col>50</xdr:col>
      <xdr:colOff>165100</xdr:colOff>
      <xdr:row>59</xdr:row>
      <xdr:rowOff>1813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164390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89153</xdr:rowOff>
    </xdr:from>
    <xdr:to>
      <xdr:col>46</xdr:col>
      <xdr:colOff>38100</xdr:colOff>
      <xdr:row>58</xdr:row>
      <xdr:rowOff>19303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35830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101366</xdr:rowOff>
    </xdr:from>
    <xdr:to>
      <xdr:col>41</xdr:col>
      <xdr:colOff>101600</xdr:colOff>
      <xdr:row>57</xdr:row>
      <xdr:rowOff>31516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48043</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16205" y="9477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132949</xdr:rowOff>
    </xdr:from>
    <xdr:to>
      <xdr:col>36</xdr:col>
      <xdr:colOff>165100</xdr:colOff>
      <xdr:row>58</xdr:row>
      <xdr:rowOff>63099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79626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8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146861</xdr:rowOff>
    </xdr:from>
    <xdr:to>
      <xdr:col>55</xdr:col>
      <xdr:colOff>0</xdr:colOff>
      <xdr:row>79</xdr:row>
      <xdr:rowOff>29739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19961"/>
          <a:ext cx="838200" cy="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160500</xdr:rowOff>
    </xdr:from>
    <xdr:to>
      <xdr:col>50</xdr:col>
      <xdr:colOff>114300</xdr:colOff>
      <xdr:row>78</xdr:row>
      <xdr:rowOff>146861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90700"/>
          <a:ext cx="889000" cy="3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160500</xdr:rowOff>
    </xdr:from>
    <xdr:to>
      <xdr:col>45</xdr:col>
      <xdr:colOff>177800</xdr:colOff>
      <xdr:row>77</xdr:row>
      <xdr:rowOff>155160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90700"/>
          <a:ext cx="889000" cy="16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155160</xdr:rowOff>
    </xdr:from>
    <xdr:to>
      <xdr:col>41</xdr:col>
      <xdr:colOff>50800</xdr:colOff>
      <xdr:row>78</xdr:row>
      <xdr:rowOff>98777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56810"/>
          <a:ext cx="889000" cy="1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150389</xdr:rowOff>
    </xdr:from>
    <xdr:to>
      <xdr:col>55</xdr:col>
      <xdr:colOff>50800</xdr:colOff>
      <xdr:row>79</xdr:row>
      <xdr:rowOff>80539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96061</xdr:rowOff>
    </xdr:from>
    <xdr:to>
      <xdr:col>50</xdr:col>
      <xdr:colOff>165100</xdr:colOff>
      <xdr:row>79</xdr:row>
      <xdr:rowOff>26211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42738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109700</xdr:rowOff>
    </xdr:from>
    <xdr:to>
      <xdr:col>46</xdr:col>
      <xdr:colOff>38100</xdr:colOff>
      <xdr:row>77</xdr:row>
      <xdr:rowOff>39850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56377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91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104360</xdr:rowOff>
    </xdr:from>
    <xdr:to>
      <xdr:col>41</xdr:col>
      <xdr:colOff>101600</xdr:colOff>
      <xdr:row>78</xdr:row>
      <xdr:rowOff>34510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51037</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08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47977</xdr:rowOff>
    </xdr:from>
    <xdr:to>
      <xdr:col>36</xdr:col>
      <xdr:colOff>165100</xdr:colOff>
      <xdr:row>78</xdr:row>
      <xdr:rowOff>149577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166104</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1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103324</xdr:rowOff>
    </xdr:from>
    <xdr:to>
      <xdr:col>55</xdr:col>
      <xdr:colOff>0</xdr:colOff>
      <xdr:row>98</xdr:row>
      <xdr:rowOff>103465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05424"/>
          <a:ext cx="8382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97603</xdr:rowOff>
    </xdr:from>
    <xdr:to>
      <xdr:col>50</xdr:col>
      <xdr:colOff>114300</xdr:colOff>
      <xdr:row>98</xdr:row>
      <xdr:rowOff>103324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99703"/>
          <a:ext cx="889000" cy="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148354</xdr:rowOff>
    </xdr:from>
    <xdr:to>
      <xdr:col>45</xdr:col>
      <xdr:colOff>177800</xdr:colOff>
      <xdr:row>98</xdr:row>
      <xdr:rowOff>97603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07554"/>
          <a:ext cx="889000" cy="29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148354</xdr:rowOff>
    </xdr:from>
    <xdr:to>
      <xdr:col>41</xdr:col>
      <xdr:colOff>50800</xdr:colOff>
      <xdr:row>97</xdr:row>
      <xdr:rowOff>150813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07554"/>
          <a:ext cx="889000" cy="1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52665</xdr:rowOff>
    </xdr:from>
    <xdr:to>
      <xdr:col>55</xdr:col>
      <xdr:colOff>50800</xdr:colOff>
      <xdr:row>98</xdr:row>
      <xdr:rowOff>154265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52524</xdr:rowOff>
    </xdr:from>
    <xdr:to>
      <xdr:col>50</xdr:col>
      <xdr:colOff>165100</xdr:colOff>
      <xdr:row>98</xdr:row>
      <xdr:rowOff>154124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145251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46803</xdr:rowOff>
    </xdr:from>
    <xdr:to>
      <xdr:col>46</xdr:col>
      <xdr:colOff>38100</xdr:colOff>
      <xdr:row>98</xdr:row>
      <xdr:rowOff>148403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139530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97554</xdr:rowOff>
    </xdr:from>
    <xdr:to>
      <xdr:col>41</xdr:col>
      <xdr:colOff>101600</xdr:colOff>
      <xdr:row>97</xdr:row>
      <xdr:rowOff>27704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44231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33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100013</xdr:rowOff>
    </xdr:from>
    <xdr:to>
      <xdr:col>36</xdr:col>
      <xdr:colOff>165100</xdr:colOff>
      <xdr:row>98</xdr:row>
      <xdr:rowOff>30163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46690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0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42282</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8832"/>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12088</xdr:rowOff>
    </xdr:from>
    <xdr:to>
      <xdr:col>71</xdr:col>
      <xdr:colOff>177800</xdr:colOff>
      <xdr:row>39</xdr:row>
      <xdr:rowOff>42282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98638"/>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162932</xdr:rowOff>
    </xdr:from>
    <xdr:to>
      <xdr:col>72</xdr:col>
      <xdr:colOff>38100</xdr:colOff>
      <xdr:row>39</xdr:row>
      <xdr:rowOff>93082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84209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7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132738</xdr:rowOff>
    </xdr:from>
    <xdr:to>
      <xdr:col>67</xdr:col>
      <xdr:colOff>101600</xdr:colOff>
      <xdr:row>39</xdr:row>
      <xdr:rowOff>62888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54015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74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59131</xdr:rowOff>
    </xdr:from>
    <xdr:to>
      <xdr:col>85</xdr:col>
      <xdr:colOff>127000</xdr:colOff>
      <xdr:row>76</xdr:row>
      <xdr:rowOff>102757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89331"/>
          <a:ext cx="8382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102757</xdr:rowOff>
    </xdr:from>
    <xdr:to>
      <xdr:col>81</xdr:col>
      <xdr:colOff>50800</xdr:colOff>
      <xdr:row>76</xdr:row>
      <xdr:rowOff>118270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32957"/>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107167</xdr:rowOff>
    </xdr:from>
    <xdr:to>
      <xdr:col>76</xdr:col>
      <xdr:colOff>114300</xdr:colOff>
      <xdr:row>76</xdr:row>
      <xdr:rowOff>118270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3736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99989</xdr:rowOff>
    </xdr:from>
    <xdr:to>
      <xdr:col>71</xdr:col>
      <xdr:colOff>177800</xdr:colOff>
      <xdr:row>76</xdr:row>
      <xdr:rowOff>107167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3018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8331</xdr:rowOff>
    </xdr:from>
    <xdr:to>
      <xdr:col>85</xdr:col>
      <xdr:colOff>177800</xdr:colOff>
      <xdr:row>76</xdr:row>
      <xdr:rowOff>109931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31208</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8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51957</xdr:rowOff>
    </xdr:from>
    <xdr:to>
      <xdr:col>81</xdr:col>
      <xdr:colOff>101600</xdr:colOff>
      <xdr:row>76</xdr:row>
      <xdr:rowOff>153557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170084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85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67470</xdr:rowOff>
    </xdr:from>
    <xdr:to>
      <xdr:col>76</xdr:col>
      <xdr:colOff>165100</xdr:colOff>
      <xdr:row>76</xdr:row>
      <xdr:rowOff>169070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14147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56367</xdr:rowOff>
    </xdr:from>
    <xdr:to>
      <xdr:col>72</xdr:col>
      <xdr:colOff>38100</xdr:colOff>
      <xdr:row>76</xdr:row>
      <xdr:rowOff>157967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3044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86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49189</xdr:rowOff>
    </xdr:from>
    <xdr:to>
      <xdr:col>67</xdr:col>
      <xdr:colOff>101600</xdr:colOff>
      <xdr:row>76</xdr:row>
      <xdr:rowOff>150789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167316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8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69289</xdr:rowOff>
    </xdr:from>
    <xdr:to>
      <xdr:col>85</xdr:col>
      <xdr:colOff>127000</xdr:colOff>
      <xdr:row>98</xdr:row>
      <xdr:rowOff>81330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71389"/>
          <a:ext cx="8382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69289</xdr:rowOff>
    </xdr:from>
    <xdr:to>
      <xdr:col>81</xdr:col>
      <xdr:colOff>50800</xdr:colOff>
      <xdr:row>99</xdr:row>
      <xdr:rowOff>1702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1389"/>
          <a:ext cx="889000" cy="10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146252</xdr:rowOff>
    </xdr:from>
    <xdr:to>
      <xdr:col>76</xdr:col>
      <xdr:colOff>114300</xdr:colOff>
      <xdr:row>99</xdr:row>
      <xdr:rowOff>1702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48352"/>
          <a:ext cx="889000" cy="2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146252</xdr:rowOff>
    </xdr:from>
    <xdr:to>
      <xdr:col>71</xdr:col>
      <xdr:colOff>177800</xdr:colOff>
      <xdr:row>98</xdr:row>
      <xdr:rowOff>168242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48352"/>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30530</xdr:rowOff>
    </xdr:from>
    <xdr:to>
      <xdr:col>85</xdr:col>
      <xdr:colOff>177800</xdr:colOff>
      <xdr:row>98</xdr:row>
      <xdr:rowOff>132130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53407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18489</xdr:rowOff>
    </xdr:from>
    <xdr:to>
      <xdr:col>81</xdr:col>
      <xdr:colOff>101600</xdr:colOff>
      <xdr:row>98</xdr:row>
      <xdr:rowOff>120089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136616</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9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122352</xdr:rowOff>
    </xdr:from>
    <xdr:to>
      <xdr:col>76</xdr:col>
      <xdr:colOff>165100</xdr:colOff>
      <xdr:row>99</xdr:row>
      <xdr:rowOff>52502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43629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95452</xdr:rowOff>
    </xdr:from>
    <xdr:to>
      <xdr:col>72</xdr:col>
      <xdr:colOff>38100</xdr:colOff>
      <xdr:row>99</xdr:row>
      <xdr:rowOff>25602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42129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117442</xdr:rowOff>
    </xdr:from>
    <xdr:to>
      <xdr:col>67</xdr:col>
      <xdr:colOff>101600</xdr:colOff>
      <xdr:row>99</xdr:row>
      <xdr:rowOff>47592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38719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12649</xdr:rowOff>
    </xdr:from>
    <xdr:to>
      <xdr:col>116</xdr:col>
      <xdr:colOff>63500</xdr:colOff>
      <xdr:row>58</xdr:row>
      <xdr:rowOff>16224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56749"/>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16224</xdr:rowOff>
    </xdr:from>
    <xdr:to>
      <xdr:col>111</xdr:col>
      <xdr:colOff>177800</xdr:colOff>
      <xdr:row>58</xdr:row>
      <xdr:rowOff>17509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60324"/>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17509</xdr:rowOff>
    </xdr:from>
    <xdr:to>
      <xdr:col>107</xdr:col>
      <xdr:colOff>50800</xdr:colOff>
      <xdr:row>58</xdr:row>
      <xdr:rowOff>20737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61609"/>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20737</xdr:rowOff>
    </xdr:from>
    <xdr:to>
      <xdr:col>102</xdr:col>
      <xdr:colOff>114300</xdr:colOff>
      <xdr:row>58</xdr:row>
      <xdr:rowOff>28614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64837"/>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133299</xdr:rowOff>
    </xdr:from>
    <xdr:to>
      <xdr:col>116</xdr:col>
      <xdr:colOff>114300</xdr:colOff>
      <xdr:row>58</xdr:row>
      <xdr:rowOff>63449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156176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136874</xdr:rowOff>
    </xdr:from>
    <xdr:to>
      <xdr:col>112</xdr:col>
      <xdr:colOff>38100</xdr:colOff>
      <xdr:row>58</xdr:row>
      <xdr:rowOff>67024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83551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6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138159</xdr:rowOff>
    </xdr:from>
    <xdr:to>
      <xdr:col>107</xdr:col>
      <xdr:colOff>101600</xdr:colOff>
      <xdr:row>58</xdr:row>
      <xdr:rowOff>68309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84836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68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141387</xdr:rowOff>
    </xdr:from>
    <xdr:to>
      <xdr:col>102</xdr:col>
      <xdr:colOff>165100</xdr:colOff>
      <xdr:row>58</xdr:row>
      <xdr:rowOff>71537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88064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6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149264</xdr:rowOff>
    </xdr:from>
    <xdr:to>
      <xdr:col>98</xdr:col>
      <xdr:colOff>38100</xdr:colOff>
      <xdr:row>58</xdr:row>
      <xdr:rowOff>79414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95941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9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160087</xdr:rowOff>
    </xdr:from>
    <xdr:to>
      <xdr:col>116</xdr:col>
      <xdr:colOff>63500</xdr:colOff>
      <xdr:row>74</xdr:row>
      <xdr:rowOff>80241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04487"/>
          <a:ext cx="8382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80241</xdr:rowOff>
    </xdr:from>
    <xdr:to>
      <xdr:col>111</xdr:col>
      <xdr:colOff>177800</xdr:colOff>
      <xdr:row>74</xdr:row>
      <xdr:rowOff>87206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67541"/>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87206</xdr:rowOff>
    </xdr:from>
    <xdr:to>
      <xdr:col>107</xdr:col>
      <xdr:colOff>50800</xdr:colOff>
      <xdr:row>74</xdr:row>
      <xdr:rowOff>96967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74506"/>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96967</xdr:rowOff>
    </xdr:from>
    <xdr:to>
      <xdr:col>102</xdr:col>
      <xdr:colOff>114300</xdr:colOff>
      <xdr:row>74</xdr:row>
      <xdr:rowOff>168100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84267"/>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109287</xdr:rowOff>
    </xdr:from>
    <xdr:to>
      <xdr:col>116</xdr:col>
      <xdr:colOff>114300</xdr:colOff>
      <xdr:row>73</xdr:row>
      <xdr:rowOff>39437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4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132164</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29441</xdr:rowOff>
    </xdr:from>
    <xdr:to>
      <xdr:col>112</xdr:col>
      <xdr:colOff>38100</xdr:colOff>
      <xdr:row>74</xdr:row>
      <xdr:rowOff>131041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147568</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4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36406</xdr:rowOff>
    </xdr:from>
    <xdr:to>
      <xdr:col>107</xdr:col>
      <xdr:colOff>101600</xdr:colOff>
      <xdr:row>74</xdr:row>
      <xdr:rowOff>138006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154533</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49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46167</xdr:rowOff>
    </xdr:from>
    <xdr:to>
      <xdr:col>102</xdr:col>
      <xdr:colOff>165100</xdr:colOff>
      <xdr:row>74</xdr:row>
      <xdr:rowOff>147767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164294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50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117300</xdr:rowOff>
    </xdr:from>
    <xdr:to>
      <xdr:col>98</xdr:col>
      <xdr:colOff>38100</xdr:colOff>
      <xdr:row>75</xdr:row>
      <xdr:rowOff>47450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63977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7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339,342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189,188</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公債費の増加に伴い、繰出金も類似団体平均に比べ一人当たりのコストが</a:t>
          </a:r>
          <a:r>
            <a:rPr kumimoji="1" lang="en-US" altLang="ja-JP" sz="1300">
              <a:latin typeface="ＭＳ Ｐゴシック" panose="020B0600070205080204" pitchFamily="50" charset="-128"/>
              <a:ea typeface="ＭＳ Ｐゴシック" panose="020B0600070205080204" pitchFamily="50" charset="-128"/>
            </a:rPr>
            <a:t>172,246</a:t>
          </a:r>
          <a:r>
            <a:rPr kumimoji="1" lang="ja-JP" altLang="en-US" sz="1300">
              <a:latin typeface="ＭＳ Ｐゴシック" panose="020B0600070205080204" pitchFamily="50" charset="-128"/>
              <a:ea typeface="ＭＳ Ｐゴシック" panose="020B0600070205080204" pitchFamily="50" charset="-128"/>
            </a:rPr>
            <a:t>円高く、高い水準にある。今後も地方債発行額が償還額を超えないよう発行額の抑制を図ることはもとより、交付税措置のある起債を積極的に活用するなど、財政の安定化を図ることとしている。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維持補修費については、大雪による除排雪経費の増、施設の老朽化等の影響により、住民一人当たりのコストが類似団体平均より</a:t>
          </a:r>
          <a:r>
            <a:rPr kumimoji="1" lang="en-US" altLang="ja-JP" sz="1300">
              <a:latin typeface="ＭＳ Ｐゴシック" panose="020B0600070205080204" pitchFamily="50" charset="-128"/>
              <a:ea typeface="ＭＳ Ｐゴシック" panose="020B0600070205080204" pitchFamily="50" charset="-128"/>
            </a:rPr>
            <a:t>52,755</a:t>
          </a:r>
          <a:r>
            <a:rPr kumimoji="1" lang="ja-JP" altLang="en-US" sz="1300">
              <a:latin typeface="ＭＳ Ｐゴシック" panose="020B0600070205080204" pitchFamily="50" charset="-128"/>
              <a:ea typeface="ＭＳ Ｐゴシック" panose="020B0600070205080204" pitchFamily="50" charset="-128"/>
            </a:rPr>
            <a:t>円高くなっている。今後も維持補修費は増加していくことが考えられるので、計画的かつ継続的な維持補修等管理を徹底し経費上昇の抑制を図る。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2,388
2,376
105.62
5,048,830
5,021,048
27,517
2,475,437
6,323,588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37230</xdr:rowOff>
    </xdr:from>
    <xdr:to>
      <xdr:col>24</xdr:col>
      <xdr:colOff>63500</xdr:colOff>
      <xdr:row>37</xdr:row>
      <xdr:rowOff>44393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80880"/>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37230</xdr:rowOff>
    </xdr:from>
    <xdr:to>
      <xdr:col>19</xdr:col>
      <xdr:colOff>177800</xdr:colOff>
      <xdr:row>37</xdr:row>
      <xdr:rowOff>40640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80880"/>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40640</xdr:rowOff>
    </xdr:from>
    <xdr:to>
      <xdr:col>15</xdr:col>
      <xdr:colOff>50800</xdr:colOff>
      <xdr:row>37</xdr:row>
      <xdr:rowOff>64300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8429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64300</xdr:rowOff>
    </xdr:from>
    <xdr:to>
      <xdr:col>10</xdr:col>
      <xdr:colOff>114300</xdr:colOff>
      <xdr:row>37</xdr:row>
      <xdr:rowOff>85560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79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165043</xdr:rowOff>
    </xdr:from>
    <xdr:to>
      <xdr:col>24</xdr:col>
      <xdr:colOff>114300</xdr:colOff>
      <xdr:row>37</xdr:row>
      <xdr:rowOff>95193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16470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8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157880</xdr:rowOff>
    </xdr:from>
    <xdr:to>
      <xdr:col>20</xdr:col>
      <xdr:colOff>38100</xdr:colOff>
      <xdr:row>37</xdr:row>
      <xdr:rowOff>88030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104557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161290</xdr:rowOff>
    </xdr:from>
    <xdr:to>
      <xdr:col>15</xdr:col>
      <xdr:colOff>101600</xdr:colOff>
      <xdr:row>37</xdr:row>
      <xdr:rowOff>91440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107967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13500</xdr:rowOff>
    </xdr:from>
    <xdr:to>
      <xdr:col>10</xdr:col>
      <xdr:colOff>165100</xdr:colOff>
      <xdr:row>37</xdr:row>
      <xdr:rowOff>115100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106227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34760</xdr:rowOff>
    </xdr:from>
    <xdr:to>
      <xdr:col>6</xdr:col>
      <xdr:colOff>38100</xdr:colOff>
      <xdr:row>37</xdr:row>
      <xdr:rowOff>136360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49213</xdr:rowOff>
    </xdr:from>
    <xdr:to>
      <xdr:col>24</xdr:col>
      <xdr:colOff>63500</xdr:colOff>
      <xdr:row>57</xdr:row>
      <xdr:rowOff>84029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21863"/>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84029</xdr:rowOff>
    </xdr:from>
    <xdr:to>
      <xdr:col>19</xdr:col>
      <xdr:colOff>177800</xdr:colOff>
      <xdr:row>58</xdr:row>
      <xdr:rowOff>13002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56679"/>
          <a:ext cx="889000" cy="10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1519</xdr:rowOff>
    </xdr:from>
    <xdr:to>
      <xdr:col>15</xdr:col>
      <xdr:colOff>50800</xdr:colOff>
      <xdr:row>58</xdr:row>
      <xdr:rowOff>13002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5619"/>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1519</xdr:rowOff>
    </xdr:from>
    <xdr:to>
      <xdr:col>10</xdr:col>
      <xdr:colOff>114300</xdr:colOff>
      <xdr:row>58</xdr:row>
      <xdr:rowOff>8983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5619"/>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169863</xdr:rowOff>
    </xdr:from>
    <xdr:to>
      <xdr:col>24</xdr:col>
      <xdr:colOff>114300</xdr:colOff>
      <xdr:row>57</xdr:row>
      <xdr:rowOff>100013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33229</xdr:rowOff>
    </xdr:from>
    <xdr:to>
      <xdr:col>20</xdr:col>
      <xdr:colOff>38100</xdr:colOff>
      <xdr:row>57</xdr:row>
      <xdr:rowOff>134829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151356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8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133652</xdr:rowOff>
    </xdr:from>
    <xdr:to>
      <xdr:col>15</xdr:col>
      <xdr:colOff>101600</xdr:colOff>
      <xdr:row>58</xdr:row>
      <xdr:rowOff>63802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54929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122169</xdr:rowOff>
    </xdr:from>
    <xdr:to>
      <xdr:col>10</xdr:col>
      <xdr:colOff>165100</xdr:colOff>
      <xdr:row>58</xdr:row>
      <xdr:rowOff>52319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68846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129633</xdr:rowOff>
    </xdr:from>
    <xdr:to>
      <xdr:col>6</xdr:col>
      <xdr:colOff>38100</xdr:colOff>
      <xdr:row>58</xdr:row>
      <xdr:rowOff>59783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76310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56989</xdr:rowOff>
    </xdr:from>
    <xdr:to>
      <xdr:col>24</xdr:col>
      <xdr:colOff>63500</xdr:colOff>
      <xdr:row>76</xdr:row>
      <xdr:rowOff>156099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87189"/>
          <a:ext cx="838200" cy="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156099</xdr:rowOff>
    </xdr:from>
    <xdr:to>
      <xdr:col>19</xdr:col>
      <xdr:colOff>177800</xdr:colOff>
      <xdr:row>76</xdr:row>
      <xdr:rowOff>165878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8629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117404</xdr:rowOff>
    </xdr:from>
    <xdr:to>
      <xdr:col>15</xdr:col>
      <xdr:colOff>50800</xdr:colOff>
      <xdr:row>76</xdr:row>
      <xdr:rowOff>165878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47604"/>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75409</xdr:rowOff>
    </xdr:from>
    <xdr:to>
      <xdr:col>10</xdr:col>
      <xdr:colOff>114300</xdr:colOff>
      <xdr:row>76</xdr:row>
      <xdr:rowOff>117404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05609"/>
          <a:ext cx="889000" cy="4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6189</xdr:rowOff>
    </xdr:from>
    <xdr:to>
      <xdr:col>24</xdr:col>
      <xdr:colOff>114300</xdr:colOff>
      <xdr:row>76</xdr:row>
      <xdr:rowOff>107789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29066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8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105299</xdr:rowOff>
    </xdr:from>
    <xdr:to>
      <xdr:col>20</xdr:col>
      <xdr:colOff>38100</xdr:colOff>
      <xdr:row>77</xdr:row>
      <xdr:rowOff>35449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26576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2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115078</xdr:rowOff>
    </xdr:from>
    <xdr:to>
      <xdr:col>15</xdr:col>
      <xdr:colOff>101600</xdr:colOff>
      <xdr:row>77</xdr:row>
      <xdr:rowOff>45228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36355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3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66604</xdr:rowOff>
    </xdr:from>
    <xdr:to>
      <xdr:col>10</xdr:col>
      <xdr:colOff>165100</xdr:colOff>
      <xdr:row>76</xdr:row>
      <xdr:rowOff>168204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24609</xdr:rowOff>
    </xdr:from>
    <xdr:to>
      <xdr:col>6</xdr:col>
      <xdr:colOff>38100</xdr:colOff>
      <xdr:row>76</xdr:row>
      <xdr:rowOff>126209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142737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3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91708</xdr:rowOff>
    </xdr:from>
    <xdr:to>
      <xdr:col>24</xdr:col>
      <xdr:colOff>63500</xdr:colOff>
      <xdr:row>96</xdr:row>
      <xdr:rowOff>142560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50908"/>
          <a:ext cx="8382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142560</xdr:rowOff>
    </xdr:from>
    <xdr:to>
      <xdr:col>19</xdr:col>
      <xdr:colOff>177800</xdr:colOff>
      <xdr:row>96</xdr:row>
      <xdr:rowOff>158953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01760"/>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158953</xdr:rowOff>
    </xdr:from>
    <xdr:to>
      <xdr:col>15</xdr:col>
      <xdr:colOff>50800</xdr:colOff>
      <xdr:row>97</xdr:row>
      <xdr:rowOff>9885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18153"/>
          <a:ext cx="889000" cy="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9885</xdr:rowOff>
    </xdr:from>
    <xdr:to>
      <xdr:col>10</xdr:col>
      <xdr:colOff>114300</xdr:colOff>
      <xdr:row>97</xdr:row>
      <xdr:rowOff>11179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40535"/>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40908</xdr:rowOff>
    </xdr:from>
    <xdr:to>
      <xdr:col>24</xdr:col>
      <xdr:colOff>114300</xdr:colOff>
      <xdr:row>96</xdr:row>
      <xdr:rowOff>142508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63785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5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91760</xdr:rowOff>
    </xdr:from>
    <xdr:to>
      <xdr:col>20</xdr:col>
      <xdr:colOff>38100</xdr:colOff>
      <xdr:row>97</xdr:row>
      <xdr:rowOff>21910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38437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2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108153</xdr:rowOff>
    </xdr:from>
    <xdr:to>
      <xdr:col>15</xdr:col>
      <xdr:colOff>101600</xdr:colOff>
      <xdr:row>97</xdr:row>
      <xdr:rowOff>38303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54830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4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130535</xdr:rowOff>
    </xdr:from>
    <xdr:to>
      <xdr:col>10</xdr:col>
      <xdr:colOff>165100</xdr:colOff>
      <xdr:row>97</xdr:row>
      <xdr:rowOff>60685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77212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6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131829</xdr:rowOff>
    </xdr:from>
    <xdr:to>
      <xdr:col>6</xdr:col>
      <xdr:colOff>38100</xdr:colOff>
      <xdr:row>97</xdr:row>
      <xdr:rowOff>61979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78506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6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43859</xdr:rowOff>
    </xdr:from>
    <xdr:to>
      <xdr:col>55</xdr:col>
      <xdr:colOff>0</xdr:colOff>
      <xdr:row>39</xdr:row>
      <xdr:rowOff>44069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409"/>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43859</xdr:rowOff>
    </xdr:from>
    <xdr:to>
      <xdr:col>50</xdr:col>
      <xdr:colOff>114300</xdr:colOff>
      <xdr:row>39</xdr:row>
      <xdr:rowOff>44259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40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43974</xdr:rowOff>
    </xdr:from>
    <xdr:to>
      <xdr:col>45</xdr:col>
      <xdr:colOff>177800</xdr:colOff>
      <xdr:row>39</xdr:row>
      <xdr:rowOff>44259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52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43974</xdr:rowOff>
    </xdr:from>
    <xdr:to>
      <xdr:col>41</xdr:col>
      <xdr:colOff>50800</xdr:colOff>
      <xdr:row>39</xdr:row>
      <xdr:rowOff>44012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5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164509</xdr:rowOff>
    </xdr:from>
    <xdr:to>
      <xdr:col>50</xdr:col>
      <xdr:colOff>165100</xdr:colOff>
      <xdr:row>39</xdr:row>
      <xdr:rowOff>94659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85786</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164909</xdr:rowOff>
    </xdr:from>
    <xdr:to>
      <xdr:col>46</xdr:col>
      <xdr:colOff>38100</xdr:colOff>
      <xdr:row>39</xdr:row>
      <xdr:rowOff>95059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86186</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164624</xdr:rowOff>
    </xdr:from>
    <xdr:to>
      <xdr:col>41</xdr:col>
      <xdr:colOff>101600</xdr:colOff>
      <xdr:row>39</xdr:row>
      <xdr:rowOff>94774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85901</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164662</xdr:rowOff>
    </xdr:from>
    <xdr:to>
      <xdr:col>36</xdr:col>
      <xdr:colOff>165100</xdr:colOff>
      <xdr:row>39</xdr:row>
      <xdr:rowOff>94812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85939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97868</xdr:rowOff>
    </xdr:from>
    <xdr:to>
      <xdr:col>55</xdr:col>
      <xdr:colOff>0</xdr:colOff>
      <xdr:row>58</xdr:row>
      <xdr:rowOff>110502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41968"/>
          <a:ext cx="8382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97868</xdr:rowOff>
    </xdr:from>
    <xdr:to>
      <xdr:col>50</xdr:col>
      <xdr:colOff>114300</xdr:colOff>
      <xdr:row>58</xdr:row>
      <xdr:rowOff>117042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1968"/>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97887</xdr:rowOff>
    </xdr:from>
    <xdr:to>
      <xdr:col>45</xdr:col>
      <xdr:colOff>177800</xdr:colOff>
      <xdr:row>58</xdr:row>
      <xdr:rowOff>117042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1987"/>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97887</xdr:rowOff>
    </xdr:from>
    <xdr:to>
      <xdr:col>41</xdr:col>
      <xdr:colOff>50800</xdr:colOff>
      <xdr:row>58</xdr:row>
      <xdr:rowOff>120032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1987"/>
          <a:ext cx="8890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59702</xdr:rowOff>
    </xdr:from>
    <xdr:to>
      <xdr:col>55</xdr:col>
      <xdr:colOff>50800</xdr:colOff>
      <xdr:row>58</xdr:row>
      <xdr:rowOff>161302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47068</xdr:rowOff>
    </xdr:from>
    <xdr:to>
      <xdr:col>50</xdr:col>
      <xdr:colOff>165100</xdr:colOff>
      <xdr:row>58</xdr:row>
      <xdr:rowOff>148668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139795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66242</xdr:rowOff>
    </xdr:from>
    <xdr:to>
      <xdr:col>46</xdr:col>
      <xdr:colOff>38100</xdr:colOff>
      <xdr:row>58</xdr:row>
      <xdr:rowOff>167842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158969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47087</xdr:rowOff>
    </xdr:from>
    <xdr:to>
      <xdr:col>41</xdr:col>
      <xdr:colOff>101600</xdr:colOff>
      <xdr:row>58</xdr:row>
      <xdr:rowOff>148687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139814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69232</xdr:rowOff>
    </xdr:from>
    <xdr:to>
      <xdr:col>36</xdr:col>
      <xdr:colOff>165100</xdr:colOff>
      <xdr:row>58</xdr:row>
      <xdr:rowOff>170832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161959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37117</xdr:rowOff>
    </xdr:from>
    <xdr:to>
      <xdr:col>55</xdr:col>
      <xdr:colOff>0</xdr:colOff>
      <xdr:row>78</xdr:row>
      <xdr:rowOff>29146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38767"/>
          <a:ext cx="838200" cy="16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29146</xdr:rowOff>
    </xdr:from>
    <xdr:to>
      <xdr:col>50</xdr:col>
      <xdr:colOff>114300</xdr:colOff>
      <xdr:row>78</xdr:row>
      <xdr:rowOff>31893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02246"/>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31893</xdr:rowOff>
    </xdr:from>
    <xdr:to>
      <xdr:col>45</xdr:col>
      <xdr:colOff>177800</xdr:colOff>
      <xdr:row>78</xdr:row>
      <xdr:rowOff>43462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04993"/>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5632</xdr:rowOff>
    </xdr:from>
    <xdr:to>
      <xdr:col>41</xdr:col>
      <xdr:colOff>50800</xdr:colOff>
      <xdr:row>78</xdr:row>
      <xdr:rowOff>43462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8732"/>
          <a:ext cx="889000" cy="3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157767</xdr:rowOff>
    </xdr:from>
    <xdr:to>
      <xdr:col>55</xdr:col>
      <xdr:colOff>50800</xdr:colOff>
      <xdr:row>77</xdr:row>
      <xdr:rowOff>87917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9194</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3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149796</xdr:rowOff>
    </xdr:from>
    <xdr:to>
      <xdr:col>50</xdr:col>
      <xdr:colOff>165100</xdr:colOff>
      <xdr:row>78</xdr:row>
      <xdr:rowOff>79946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96473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2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152543</xdr:rowOff>
    </xdr:from>
    <xdr:to>
      <xdr:col>46</xdr:col>
      <xdr:colOff>38100</xdr:colOff>
      <xdr:row>78</xdr:row>
      <xdr:rowOff>82693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99220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164112</xdr:rowOff>
    </xdr:from>
    <xdr:to>
      <xdr:col>41</xdr:col>
      <xdr:colOff>101600</xdr:colOff>
      <xdr:row>78</xdr:row>
      <xdr:rowOff>94262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110789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126282</xdr:rowOff>
    </xdr:from>
    <xdr:to>
      <xdr:col>36</xdr:col>
      <xdr:colOff>165100</xdr:colOff>
      <xdr:row>78</xdr:row>
      <xdr:rowOff>56432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72959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50757</xdr:rowOff>
    </xdr:from>
    <xdr:to>
      <xdr:col>55</xdr:col>
      <xdr:colOff>0</xdr:colOff>
      <xdr:row>97</xdr:row>
      <xdr:rowOff>86451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81407"/>
          <a:ext cx="8382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148346</xdr:rowOff>
    </xdr:from>
    <xdr:to>
      <xdr:col>50</xdr:col>
      <xdr:colOff>114300</xdr:colOff>
      <xdr:row>97</xdr:row>
      <xdr:rowOff>86451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07546"/>
          <a:ext cx="889000" cy="10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139216</xdr:rowOff>
    </xdr:from>
    <xdr:to>
      <xdr:col>45</xdr:col>
      <xdr:colOff>177800</xdr:colOff>
      <xdr:row>96</xdr:row>
      <xdr:rowOff>148346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426966"/>
          <a:ext cx="889000" cy="18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139216</xdr:rowOff>
    </xdr:from>
    <xdr:to>
      <xdr:col>41</xdr:col>
      <xdr:colOff>50800</xdr:colOff>
      <xdr:row>97</xdr:row>
      <xdr:rowOff>13021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426966"/>
          <a:ext cx="889000" cy="2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171407</xdr:rowOff>
    </xdr:from>
    <xdr:to>
      <xdr:col>55</xdr:col>
      <xdr:colOff>50800</xdr:colOff>
      <xdr:row>97</xdr:row>
      <xdr:rowOff>101557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22834</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8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35651</xdr:rowOff>
    </xdr:from>
    <xdr:to>
      <xdr:col>50</xdr:col>
      <xdr:colOff>165100</xdr:colOff>
      <xdr:row>97</xdr:row>
      <xdr:rowOff>137251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153778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4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97546</xdr:rowOff>
    </xdr:from>
    <xdr:to>
      <xdr:col>46</xdr:col>
      <xdr:colOff>38100</xdr:colOff>
      <xdr:row>97</xdr:row>
      <xdr:rowOff>27696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44223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88416</xdr:rowOff>
    </xdr:from>
    <xdr:to>
      <xdr:col>41</xdr:col>
      <xdr:colOff>101600</xdr:colOff>
      <xdr:row>96</xdr:row>
      <xdr:rowOff>18566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35093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5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133671</xdr:rowOff>
    </xdr:from>
    <xdr:to>
      <xdr:col>36</xdr:col>
      <xdr:colOff>165100</xdr:colOff>
      <xdr:row>97</xdr:row>
      <xdr:rowOff>63821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80348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6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26272</xdr:rowOff>
    </xdr:from>
    <xdr:to>
      <xdr:col>85</xdr:col>
      <xdr:colOff>126364</xdr:colOff>
      <xdr:row>39</xdr:row>
      <xdr:rowOff>77142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672"/>
          <a:ext cx="1269" cy="125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80969</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77142</xdr:rowOff>
    </xdr:from>
    <xdr:to>
      <xdr:col>86</xdr:col>
      <xdr:colOff>25400</xdr:colOff>
      <xdr:row>39</xdr:row>
      <xdr:rowOff>77142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144399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26272</xdr:rowOff>
    </xdr:from>
    <xdr:to>
      <xdr:col>86</xdr:col>
      <xdr:colOff>25400</xdr:colOff>
      <xdr:row>32</xdr:row>
      <xdr:rowOff>26272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19949</xdr:rowOff>
    </xdr:from>
    <xdr:to>
      <xdr:col>85</xdr:col>
      <xdr:colOff>127000</xdr:colOff>
      <xdr:row>38</xdr:row>
      <xdr:rowOff>27987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35049"/>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140926</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84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162499</xdr:rowOff>
    </xdr:from>
    <xdr:to>
      <xdr:col>85</xdr:col>
      <xdr:colOff>177800</xdr:colOff>
      <xdr:row>38</xdr:row>
      <xdr:rowOff>92649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30175</xdr:rowOff>
    </xdr:from>
    <xdr:to>
      <xdr:col>81</xdr:col>
      <xdr:colOff>50800</xdr:colOff>
      <xdr:row>38</xdr:row>
      <xdr:rowOff>19949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345125"/>
          <a:ext cx="889000" cy="118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46368</xdr:rowOff>
    </xdr:from>
    <xdr:to>
      <xdr:col>81</xdr:col>
      <xdr:colOff>101600</xdr:colOff>
      <xdr:row>38</xdr:row>
      <xdr:rowOff>147968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139095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30175</xdr:rowOff>
    </xdr:from>
    <xdr:to>
      <xdr:col>76</xdr:col>
      <xdr:colOff>114300</xdr:colOff>
      <xdr:row>38</xdr:row>
      <xdr:rowOff>8347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345125"/>
          <a:ext cx="889000" cy="11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41668</xdr:rowOff>
    </xdr:from>
    <xdr:to>
      <xdr:col>76</xdr:col>
      <xdr:colOff>165100</xdr:colOff>
      <xdr:row>38</xdr:row>
      <xdr:rowOff>143268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134395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151649</xdr:rowOff>
    </xdr:from>
    <xdr:to>
      <xdr:col>71</xdr:col>
      <xdr:colOff>177800</xdr:colOff>
      <xdr:row>38</xdr:row>
      <xdr:rowOff>8347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95299"/>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58114</xdr:rowOff>
    </xdr:from>
    <xdr:to>
      <xdr:col>72</xdr:col>
      <xdr:colOff>38100</xdr:colOff>
      <xdr:row>38</xdr:row>
      <xdr:rowOff>159714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150841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53333</xdr:rowOff>
    </xdr:from>
    <xdr:to>
      <xdr:col>67</xdr:col>
      <xdr:colOff>101600</xdr:colOff>
      <xdr:row>38</xdr:row>
      <xdr:rowOff>154933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146060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148636</xdr:rowOff>
    </xdr:from>
    <xdr:to>
      <xdr:col>85</xdr:col>
      <xdr:colOff>177800</xdr:colOff>
      <xdr:row>38</xdr:row>
      <xdr:rowOff>78786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140600</xdr:rowOff>
    </xdr:from>
    <xdr:to>
      <xdr:col>81</xdr:col>
      <xdr:colOff>101600</xdr:colOff>
      <xdr:row>38</xdr:row>
      <xdr:rowOff>70749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84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150825</xdr:rowOff>
    </xdr:from>
    <xdr:to>
      <xdr:col>76</xdr:col>
      <xdr:colOff>165100</xdr:colOff>
      <xdr:row>31</xdr:row>
      <xdr:rowOff>80975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2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97502</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50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128996</xdr:rowOff>
    </xdr:from>
    <xdr:to>
      <xdr:col>72</xdr:col>
      <xdr:colOff>38100</xdr:colOff>
      <xdr:row>38</xdr:row>
      <xdr:rowOff>59147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7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75673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100849</xdr:rowOff>
    </xdr:from>
    <xdr:to>
      <xdr:col>67</xdr:col>
      <xdr:colOff>101600</xdr:colOff>
      <xdr:row>38</xdr:row>
      <xdr:rowOff>31000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44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47526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164972</xdr:rowOff>
    </xdr:from>
    <xdr:to>
      <xdr:col>85</xdr:col>
      <xdr:colOff>127000</xdr:colOff>
      <xdr:row>58</xdr:row>
      <xdr:rowOff>41564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37622"/>
          <a:ext cx="8382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133998</xdr:rowOff>
    </xdr:from>
    <xdr:to>
      <xdr:col>81</xdr:col>
      <xdr:colOff>50800</xdr:colOff>
      <xdr:row>58</xdr:row>
      <xdr:rowOff>41564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06648"/>
          <a:ext cx="889000" cy="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106624</xdr:rowOff>
    </xdr:from>
    <xdr:to>
      <xdr:col>76</xdr:col>
      <xdr:colOff>114300</xdr:colOff>
      <xdr:row>57</xdr:row>
      <xdr:rowOff>133998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850574"/>
          <a:ext cx="889000" cy="10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106624</xdr:rowOff>
    </xdr:from>
    <xdr:to>
      <xdr:col>71</xdr:col>
      <xdr:colOff>177800</xdr:colOff>
      <xdr:row>56</xdr:row>
      <xdr:rowOff>41040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8850574"/>
          <a:ext cx="889000" cy="7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114172</xdr:rowOff>
    </xdr:from>
    <xdr:to>
      <xdr:col>85</xdr:col>
      <xdr:colOff>177800</xdr:colOff>
      <xdr:row>58</xdr:row>
      <xdr:rowOff>44322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92599</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6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162214</xdr:rowOff>
    </xdr:from>
    <xdr:to>
      <xdr:col>81</xdr:col>
      <xdr:colOff>101600</xdr:colOff>
      <xdr:row>58</xdr:row>
      <xdr:rowOff>92364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83198</xdr:rowOff>
    </xdr:from>
    <xdr:to>
      <xdr:col>76</xdr:col>
      <xdr:colOff>165100</xdr:colOff>
      <xdr:row>58</xdr:row>
      <xdr:rowOff>13348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29875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55824</xdr:rowOff>
    </xdr:from>
    <xdr:to>
      <xdr:col>72</xdr:col>
      <xdr:colOff>38100</xdr:colOff>
      <xdr:row>51</xdr:row>
      <xdr:rowOff>157424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7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2501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57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161690</xdr:rowOff>
    </xdr:from>
    <xdr:to>
      <xdr:col>67</xdr:col>
      <xdr:colOff>101600</xdr:colOff>
      <xdr:row>56</xdr:row>
      <xdr:rowOff>91840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108367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42283</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683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12088</xdr:rowOff>
    </xdr:from>
    <xdr:to>
      <xdr:col>71</xdr:col>
      <xdr:colOff>177800</xdr:colOff>
      <xdr:row>79</xdr:row>
      <xdr:rowOff>42283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56638"/>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162933</xdr:rowOff>
    </xdr:from>
    <xdr:to>
      <xdr:col>72</xdr:col>
      <xdr:colOff>38100</xdr:colOff>
      <xdr:row>79</xdr:row>
      <xdr:rowOff>93083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84210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6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132738</xdr:rowOff>
    </xdr:from>
    <xdr:to>
      <xdr:col>67</xdr:col>
      <xdr:colOff>101600</xdr:colOff>
      <xdr:row>79</xdr:row>
      <xdr:rowOff>62888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54015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5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59131</xdr:rowOff>
    </xdr:from>
    <xdr:to>
      <xdr:col>85</xdr:col>
      <xdr:colOff>127000</xdr:colOff>
      <xdr:row>96</xdr:row>
      <xdr:rowOff>102757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18331"/>
          <a:ext cx="8382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102757</xdr:rowOff>
    </xdr:from>
    <xdr:to>
      <xdr:col>81</xdr:col>
      <xdr:colOff>50800</xdr:colOff>
      <xdr:row>96</xdr:row>
      <xdr:rowOff>118270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61957"/>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107167</xdr:rowOff>
    </xdr:from>
    <xdr:to>
      <xdr:col>76</xdr:col>
      <xdr:colOff>114300</xdr:colOff>
      <xdr:row>96</xdr:row>
      <xdr:rowOff>118270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6636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99989</xdr:rowOff>
    </xdr:from>
    <xdr:to>
      <xdr:col>71</xdr:col>
      <xdr:colOff>177800</xdr:colOff>
      <xdr:row>96</xdr:row>
      <xdr:rowOff>107167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5918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8331</xdr:rowOff>
    </xdr:from>
    <xdr:to>
      <xdr:col>85</xdr:col>
      <xdr:colOff>177800</xdr:colOff>
      <xdr:row>96</xdr:row>
      <xdr:rowOff>109931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31208</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1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51957</xdr:rowOff>
    </xdr:from>
    <xdr:to>
      <xdr:col>81</xdr:col>
      <xdr:colOff>101600</xdr:colOff>
      <xdr:row>96</xdr:row>
      <xdr:rowOff>153557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170084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28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67470</xdr:rowOff>
    </xdr:from>
    <xdr:to>
      <xdr:col>76</xdr:col>
      <xdr:colOff>165100</xdr:colOff>
      <xdr:row>96</xdr:row>
      <xdr:rowOff>169070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14147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3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56367</xdr:rowOff>
    </xdr:from>
    <xdr:to>
      <xdr:col>72</xdr:col>
      <xdr:colOff>38100</xdr:colOff>
      <xdr:row>96</xdr:row>
      <xdr:rowOff>157967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3044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29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49189</xdr:rowOff>
    </xdr:from>
    <xdr:to>
      <xdr:col>67</xdr:col>
      <xdr:colOff>101600</xdr:colOff>
      <xdr:row>96</xdr:row>
      <xdr:rowOff>150789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167316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28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339,342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189,188</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行財政改革を積極的に実施した結果、平成１８年度まで取崩しをしていたが、平成１９年度以降は積み立てを行っていることから、基金残高は急激に回復しており、今後も適正な財政運営を行い残高の維持を図っていく。</a:t>
          </a:r>
        </a:p>
        <a:p>
          <a:r>
            <a:rPr kumimoji="1" lang="ja-JP" altLang="en-US" sz="1400">
              <a:latin typeface="ＭＳ ゴシック" pitchFamily="49" charset="-128"/>
              <a:ea typeface="ＭＳ ゴシック" pitchFamily="49" charset="-128"/>
            </a:rPr>
            <a:t>　収支については、適正な歳入歳出予算を編成することにより、実質収支、単年度収支の適正化を図っていく。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全会計において黒字であるが、各特別会計においては比率が小さい状況である。</a:t>
          </a:r>
        </a:p>
        <a:p>
          <a:r>
            <a:rPr kumimoji="1" lang="ja-JP" altLang="en-US" sz="1400">
              <a:latin typeface="ＭＳ ゴシック" pitchFamily="49" charset="-128"/>
              <a:ea typeface="ＭＳ ゴシック" pitchFamily="49" charset="-128"/>
            </a:rPr>
            <a:t>　これは多くの会計が一般会計からの繰入に依存している割合が高いためであり、今後は独立採算の原則に則り、各特別会計の健全化を一層図っていく必要がある。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5048830</v>
      </c>
      <c r="BO4" s="433"/>
      <c r="BP4" s="433"/>
      <c r="BQ4" s="433"/>
      <c r="BR4" s="433"/>
      <c r="BS4" s="433"/>
      <c r="BT4" s="433"/>
      <c r="BU4" s="434"/>
      <c r="BV4" s="432">
        <v>4531810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1.1000000000000001</v>
      </c>
      <c r="CU4" s="439"/>
      <c r="CV4" s="439"/>
      <c r="CW4" s="439"/>
      <c r="CX4" s="439"/>
      <c r="CY4" s="439"/>
      <c r="CZ4" s="439"/>
      <c r="DA4" s="440"/>
      <c r="DB4" s="438">
        <v>1.6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5021048</v>
      </c>
      <c r="BO5" s="470"/>
      <c r="BP5" s="470"/>
      <c r="BQ5" s="470"/>
      <c r="BR5" s="470"/>
      <c r="BS5" s="470"/>
      <c r="BT5" s="470"/>
      <c r="BU5" s="471"/>
      <c r="BV5" s="469">
        <v>4494071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80.400000000000006</v>
      </c>
      <c r="CU5" s="467"/>
      <c r="CV5" s="467"/>
      <c r="CW5" s="467"/>
      <c r="CX5" s="467"/>
      <c r="CY5" s="467"/>
      <c r="CZ5" s="467"/>
      <c r="DA5" s="468"/>
      <c r="DB5" s="466">
        <v>80.900000000000006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27782</v>
      </c>
      <c r="BO6" s="470"/>
      <c r="BP6" s="470"/>
      <c r="BQ6" s="470"/>
      <c r="BR6" s="470"/>
      <c r="BS6" s="470"/>
      <c r="BT6" s="470"/>
      <c r="BU6" s="471"/>
      <c r="BV6" s="469">
        <v>37739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82.7</v>
      </c>
      <c r="CU6" s="507"/>
      <c r="CV6" s="507"/>
      <c r="CW6" s="507"/>
      <c r="CX6" s="507"/>
      <c r="CY6" s="507"/>
      <c r="CZ6" s="507"/>
      <c r="DA6" s="508"/>
      <c r="DB6" s="506">
        <v>83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265</v>
      </c>
      <c r="BO7" s="470"/>
      <c r="BP7" s="470"/>
      <c r="BQ7" s="470"/>
      <c r="BR7" s="470"/>
      <c r="BS7" s="470"/>
      <c r="BT7" s="470"/>
      <c r="BU7" s="471"/>
      <c r="BV7" s="469">
        <v>135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2475437</v>
      </c>
      <c r="CU7" s="470"/>
      <c r="CV7" s="470"/>
      <c r="CW7" s="470"/>
      <c r="CX7" s="470"/>
      <c r="CY7" s="470"/>
      <c r="CZ7" s="470"/>
      <c r="DA7" s="471"/>
      <c r="DB7" s="469">
        <v>2377715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27517</v>
      </c>
      <c r="BO8" s="470"/>
      <c r="BP8" s="470"/>
      <c r="BQ8" s="470"/>
      <c r="BR8" s="470"/>
      <c r="BS8" s="470"/>
      <c r="BT8" s="470"/>
      <c r="BU8" s="471"/>
      <c r="BV8" s="469">
        <v>37604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0.12</v>
      </c>
      <c r="CU8" s="510"/>
      <c r="CV8" s="510"/>
      <c r="CW8" s="510"/>
      <c r="CX8" s="510"/>
      <c r="CY8" s="510"/>
      <c r="CZ8" s="510"/>
      <c r="DA8" s="511"/>
      <c r="DB8" s="509">
        <v>0.12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2458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-10087</v>
      </c>
      <c r="BO9" s="470"/>
      <c r="BP9" s="470"/>
      <c r="BQ9" s="470"/>
      <c r="BR9" s="470"/>
      <c r="BS9" s="470"/>
      <c r="BT9" s="470"/>
      <c r="BU9" s="471"/>
      <c r="BV9" s="469">
        <v>8175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23.3</v>
      </c>
      <c r="CU9" s="467"/>
      <c r="CV9" s="467"/>
      <c r="CW9" s="467"/>
      <c r="CX9" s="467"/>
      <c r="CY9" s="467"/>
      <c r="CZ9" s="467"/>
      <c r="DA9" s="468"/>
      <c r="DB9" s="466">
        <v>24.1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2787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2483</v>
      </c>
      <c r="BO10" s="470"/>
      <c r="BP10" s="470"/>
      <c r="BQ10" s="470"/>
      <c r="BR10" s="470"/>
      <c r="BS10" s="470"/>
      <c r="BT10" s="470"/>
      <c r="BU10" s="471"/>
      <c r="BV10" s="469">
        <v>1520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2388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2376</v>
      </c>
      <c r="S13" s="554"/>
      <c r="T13" s="554"/>
      <c r="U13" s="554"/>
      <c r="V13" s="555"/>
      <c r="W13" s="485" t="s">
        <v>138</v>
      </c>
      <c r="X13" s="486"/>
      <c r="Y13" s="486"/>
      <c r="Z13" s="486"/>
      <c r="AA13" s="486"/>
      <c r="AB13" s="476"/>
      <c r="AC13" s="520">
        <v>460</v>
      </c>
      <c r="AD13" s="521"/>
      <c r="AE13" s="521"/>
      <c r="AF13" s="521"/>
      <c r="AG13" s="563"/>
      <c r="AH13" s="520">
        <v>491</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-7604</v>
      </c>
      <c r="BO13" s="470"/>
      <c r="BP13" s="470"/>
      <c r="BQ13" s="470"/>
      <c r="BR13" s="470"/>
      <c r="BS13" s="470"/>
      <c r="BT13" s="470"/>
      <c r="BU13" s="471"/>
      <c r="BV13" s="469">
        <v>9695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13.9</v>
      </c>
      <c r="CU13" s="467"/>
      <c r="CV13" s="467"/>
      <c r="CW13" s="467"/>
      <c r="CX13" s="467"/>
      <c r="CY13" s="467"/>
      <c r="CZ13" s="467"/>
      <c r="DA13" s="468"/>
      <c r="DB13" s="466">
        <v>13.5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2432</v>
      </c>
      <c r="S14" s="554"/>
      <c r="T14" s="554"/>
      <c r="U14" s="554"/>
      <c r="V14" s="555"/>
      <c r="W14" s="459"/>
      <c r="X14" s="460"/>
      <c r="Y14" s="460"/>
      <c r="Z14" s="460"/>
      <c r="AA14" s="460"/>
      <c r="AB14" s="449"/>
      <c r="AC14" s="556">
        <v>28.5</v>
      </c>
      <c r="AD14" s="557"/>
      <c r="AE14" s="557"/>
      <c r="AF14" s="557"/>
      <c r="AG14" s="558"/>
      <c r="AH14" s="556">
        <v>28.9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12</v>
      </c>
      <c r="CU14" s="568"/>
      <c r="CV14" s="568"/>
      <c r="CW14" s="568"/>
      <c r="CX14" s="568"/>
      <c r="CY14" s="568"/>
      <c r="CZ14" s="568"/>
      <c r="DA14" s="569"/>
      <c r="DB14" s="567">
        <v>27.6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2419</v>
      </c>
      <c r="S15" s="554"/>
      <c r="T15" s="554"/>
      <c r="U15" s="554"/>
      <c r="V15" s="555"/>
      <c r="W15" s="485" t="s">
        <v>146</v>
      </c>
      <c r="X15" s="486"/>
      <c r="Y15" s="486"/>
      <c r="Z15" s="486"/>
      <c r="AA15" s="486"/>
      <c r="AB15" s="476"/>
      <c r="AC15" s="520">
        <v>263</v>
      </c>
      <c r="AD15" s="521"/>
      <c r="AE15" s="521"/>
      <c r="AF15" s="521"/>
      <c r="AG15" s="563"/>
      <c r="AH15" s="520">
        <v>307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296203</v>
      </c>
      <c r="BO15" s="433"/>
      <c r="BP15" s="433"/>
      <c r="BQ15" s="433"/>
      <c r="BR15" s="433"/>
      <c r="BS15" s="433"/>
      <c r="BT15" s="433"/>
      <c r="BU15" s="434"/>
      <c r="BV15" s="432">
        <v>272502</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16.3</v>
      </c>
      <c r="AD16" s="557"/>
      <c r="AE16" s="557"/>
      <c r="AF16" s="557"/>
      <c r="AG16" s="558"/>
      <c r="AH16" s="556">
        <v>18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2350488</v>
      </c>
      <c r="BO16" s="470"/>
      <c r="BP16" s="470"/>
      <c r="BQ16" s="470"/>
      <c r="BR16" s="470"/>
      <c r="BS16" s="470"/>
      <c r="BT16" s="470"/>
      <c r="BU16" s="471"/>
      <c r="BV16" s="469">
        <v>2248354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889</v>
      </c>
      <c r="AD17" s="521"/>
      <c r="AE17" s="521"/>
      <c r="AF17" s="521"/>
      <c r="AG17" s="563"/>
      <c r="AH17" s="520">
        <v>903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366989</v>
      </c>
      <c r="BO17" s="470"/>
      <c r="BP17" s="470"/>
      <c r="BQ17" s="470"/>
      <c r="BR17" s="470"/>
      <c r="BS17" s="470"/>
      <c r="BT17" s="470"/>
      <c r="BU17" s="471"/>
      <c r="BV17" s="469">
        <v>342448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105.62</v>
      </c>
      <c r="M18" s="585"/>
      <c r="N18" s="585"/>
      <c r="O18" s="585"/>
      <c r="P18" s="585"/>
      <c r="Q18" s="585"/>
      <c r="R18" s="586"/>
      <c r="S18" s="586"/>
      <c r="T18" s="586"/>
      <c r="U18" s="586"/>
      <c r="V18" s="587"/>
      <c r="W18" s="487"/>
      <c r="X18" s="488"/>
      <c r="Y18" s="488"/>
      <c r="Z18" s="488"/>
      <c r="AA18" s="488"/>
      <c r="AB18" s="479"/>
      <c r="AC18" s="588">
        <v>55.1</v>
      </c>
      <c r="AD18" s="589"/>
      <c r="AE18" s="589"/>
      <c r="AF18" s="589"/>
      <c r="AG18" s="590"/>
      <c r="AH18" s="588">
        <v>53.1</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2011629</v>
      </c>
      <c r="BO18" s="470"/>
      <c r="BP18" s="470"/>
      <c r="BQ18" s="470"/>
      <c r="BR18" s="470"/>
      <c r="BS18" s="470"/>
      <c r="BT18" s="470"/>
      <c r="BU18" s="471"/>
      <c r="BV18" s="469">
        <v>1957954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3032633</v>
      </c>
      <c r="BO19" s="470"/>
      <c r="BP19" s="470"/>
      <c r="BQ19" s="470"/>
      <c r="BR19" s="470"/>
      <c r="BS19" s="470"/>
      <c r="BT19" s="470"/>
      <c r="BU19" s="471"/>
      <c r="BV19" s="469">
        <v>2740732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1199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6323588</v>
      </c>
      <c r="BO23" s="470"/>
      <c r="BP23" s="470"/>
      <c r="BQ23" s="470"/>
      <c r="BR23" s="470"/>
      <c r="BS23" s="470"/>
      <c r="BT23" s="470"/>
      <c r="BU23" s="471"/>
      <c r="BV23" s="469">
        <v>6818718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7000</v>
      </c>
      <c r="R24" s="521"/>
      <c r="S24" s="521"/>
      <c r="T24" s="521"/>
      <c r="U24" s="521"/>
      <c r="V24" s="563"/>
      <c r="W24" s="622"/>
      <c r="X24" s="610"/>
      <c r="Y24" s="611"/>
      <c r="Z24" s="519" t="s">
        <v>170</v>
      </c>
      <c r="AA24" s="499"/>
      <c r="AB24" s="499"/>
      <c r="AC24" s="499"/>
      <c r="AD24" s="499"/>
      <c r="AE24" s="499"/>
      <c r="AF24" s="499"/>
      <c r="AG24" s="500"/>
      <c r="AH24" s="520">
        <v>65</v>
      </c>
      <c r="AI24" s="521"/>
      <c r="AJ24" s="521"/>
      <c r="AK24" s="521"/>
      <c r="AL24" s="563"/>
      <c r="AM24" s="520">
        <v>177580</v>
      </c>
      <c r="AN24" s="521"/>
      <c r="AO24" s="521"/>
      <c r="AP24" s="521"/>
      <c r="AQ24" s="521"/>
      <c r="AR24" s="563"/>
      <c r="AS24" s="520">
        <v>2732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6159045</v>
      </c>
      <c r="BO24" s="470"/>
      <c r="BP24" s="470"/>
      <c r="BQ24" s="470"/>
      <c r="BR24" s="470"/>
      <c r="BS24" s="470"/>
      <c r="BT24" s="470"/>
      <c r="BU24" s="471"/>
      <c r="BV24" s="469">
        <v>6639519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5960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35027</v>
      </c>
      <c r="BO25" s="433"/>
      <c r="BP25" s="433"/>
      <c r="BQ25" s="433"/>
      <c r="BR25" s="433"/>
      <c r="BS25" s="433"/>
      <c r="BT25" s="433"/>
      <c r="BU25" s="434"/>
      <c r="BV25" s="432">
        <v>46817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5580</v>
      </c>
      <c r="R26" s="521"/>
      <c r="S26" s="521"/>
      <c r="T26" s="521"/>
      <c r="U26" s="521"/>
      <c r="V26" s="563"/>
      <c r="W26" s="622"/>
      <c r="X26" s="610"/>
      <c r="Y26" s="611"/>
      <c r="Z26" s="519" t="s">
        <v>176</v>
      </c>
      <c r="AA26" s="632"/>
      <c r="AB26" s="632"/>
      <c r="AC26" s="632"/>
      <c r="AD26" s="632"/>
      <c r="AE26" s="632"/>
      <c r="AF26" s="632"/>
      <c r="AG26" s="633"/>
      <c r="AH26" s="520">
        <v>5</v>
      </c>
      <c r="AI26" s="521"/>
      <c r="AJ26" s="521"/>
      <c r="AK26" s="521"/>
      <c r="AL26" s="563"/>
      <c r="AM26" s="520">
        <v>16055</v>
      </c>
      <c r="AN26" s="521"/>
      <c r="AO26" s="521"/>
      <c r="AP26" s="521"/>
      <c r="AQ26" s="521"/>
      <c r="AR26" s="563"/>
      <c r="AS26" s="520">
        <v>3211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2300</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52641</v>
      </c>
      <c r="BO27" s="646"/>
      <c r="BP27" s="646"/>
      <c r="BQ27" s="646"/>
      <c r="BR27" s="646"/>
      <c r="BS27" s="646"/>
      <c r="BT27" s="646"/>
      <c r="BU27" s="647"/>
      <c r="BV27" s="645">
        <v>52641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1850</v>
      </c>
      <c r="R28" s="521"/>
      <c r="S28" s="521"/>
      <c r="T28" s="521"/>
      <c r="U28" s="521"/>
      <c r="V28" s="563"/>
      <c r="W28" s="622"/>
      <c r="X28" s="610"/>
      <c r="Y28" s="611"/>
      <c r="Z28" s="519" t="s">
        <v>183</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828521</v>
      </c>
      <c r="BO28" s="433"/>
      <c r="BP28" s="433"/>
      <c r="BQ28" s="433"/>
      <c r="BR28" s="433"/>
      <c r="BS28" s="433"/>
      <c r="BT28" s="433"/>
      <c r="BU28" s="434"/>
      <c r="BV28" s="432">
        <v>826038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7</v>
      </c>
      <c r="M29" s="521"/>
      <c r="N29" s="521"/>
      <c r="O29" s="521"/>
      <c r="P29" s="563"/>
      <c r="Q29" s="520">
        <v>1650</v>
      </c>
      <c r="R29" s="521"/>
      <c r="S29" s="521"/>
      <c r="T29" s="521"/>
      <c r="U29" s="521"/>
      <c r="V29" s="563"/>
      <c r="W29" s="623"/>
      <c r="X29" s="624"/>
      <c r="Y29" s="625"/>
      <c r="Z29" s="519" t="s">
        <v>186</v>
      </c>
      <c r="AA29" s="499"/>
      <c r="AB29" s="499"/>
      <c r="AC29" s="499"/>
      <c r="AD29" s="499"/>
      <c r="AE29" s="499"/>
      <c r="AF29" s="499"/>
      <c r="AG29" s="500"/>
      <c r="AH29" s="520">
        <v>67</v>
      </c>
      <c r="AI29" s="521"/>
      <c r="AJ29" s="521"/>
      <c r="AK29" s="521"/>
      <c r="AL29" s="563"/>
      <c r="AM29" s="520">
        <v>183086</v>
      </c>
      <c r="AN29" s="521"/>
      <c r="AO29" s="521"/>
      <c r="AP29" s="521"/>
      <c r="AQ29" s="521"/>
      <c r="AR29" s="563"/>
      <c r="AS29" s="520">
        <v>2733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813090</v>
      </c>
      <c r="BO29" s="470"/>
      <c r="BP29" s="470"/>
      <c r="BQ29" s="470"/>
      <c r="BR29" s="470"/>
      <c r="BS29" s="470"/>
      <c r="BT29" s="470"/>
      <c r="BU29" s="471"/>
      <c r="BV29" s="469">
        <v>813008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924823</v>
      </c>
      <c r="BO30" s="646"/>
      <c r="BP30" s="646"/>
      <c r="BQ30" s="646"/>
      <c r="BR30" s="646"/>
      <c r="BS30" s="646"/>
      <c r="BT30" s="646"/>
      <c r="BU30" s="647"/>
      <c r="BV30" s="645">
        <v>862024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197</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利尻富士町国民健康保険事業特別会計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利尻富士町簡易水道事業特別会計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利尻島国民健康保険病院組合（病院事業）</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株式会社利尻島振興公社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利尻富士町歯科施設特別会計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利尻富士町後期高齢者医療特別会計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利尻富士町下水道事業特別会計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利尻島国民健康保険病院組合（訪問看護事業）</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利尻富士町介護保険事業特別会計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IF('各会計、関係団体の財政状況及び健全化判断比率'!B35="","",'各会計、関係団体の財政状況及び健全化判断比率'!B35)</f>
        <v>利尻富士町港湾整備事業特別会計</v>
      </c>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利尻郡清掃施設組合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利尻富士町介護サービス特別会計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11</v>
      </c>
      <c r="BF37" s="658"/>
      <c r="BG37" s="659" t="str">
        <f>IF('各会計、関係団体の財政状況及び健全化判断比率'!B36="","",'各会計、関係団体の財政状況及び健全化判断比率'!B36)</f>
        <v>利尻富士町温泉事業特別会計</v>
      </c>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利尻郡学校給食組合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利尻富士町国民健康保険施設特別会計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利尻礼文消防事務組合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DVzrrG/JJJRhlMOYy+e1zkXTrscaeCel8iRrIeoFRcWi6kcxUm5Ux2DOhuswrsM3+SQnTODMfd74v9rMtH97g==" saltValue="imJhw+MTqCZwQhJBoheH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0" t="s">
        <v>557</v>
      </c>
      <c r="D34" s="1250"/>
      <c r="E34" s="1251"/>
      <c r="F34" s="32">
        <v>1.2</v>
      </c>
      <c r="G34" s="33">
        <v>1.05</v>
      </c>
      <c r="H34" s="33">
        <v>1.22</v>
      </c>
      <c r="I34" s="33">
        <v>1.54</v>
      </c>
      <c r="J34" s="34">
        <v>1.03</v>
      </c>
      <c r="K34" s="22"/>
      <c r="L34" s="22"/>
      <c r="M34" s="22"/>
      <c r="N34" s="22"/>
      <c r="O34" s="22"/>
      <c r="P34" s="22"/>
    </row>
    <row r="35" spans="1:16" ht="39" customHeight="1" x14ac:dyDescent="0.15">
      <c r="A35" s="22"/>
      <c r="B35" s="35"/>
      <c r="C35" s="1244" t="s">
        <v>558</v>
      </c>
      <c r="D35" s="1245"/>
      <c r="E35" s="1246"/>
      <c r="F35" s="36">
        <v>0.28999999999999998</v>
      </c>
      <c r="G35" s="37">
        <v>0.43</v>
      </c>
      <c r="H35" s="37">
        <v>0.6</v>
      </c>
      <c r="I35" s="37">
        <v>0.53</v>
      </c>
      <c r="J35" s="38">
        <v>0.26</v>
      </c>
      <c r="K35" s="22"/>
      <c r="L35" s="22"/>
      <c r="M35" s="22"/>
      <c r="N35" s="22"/>
      <c r="O35" s="22"/>
      <c r="P35" s="22"/>
    </row>
    <row r="36" spans="1:16" ht="39" customHeight="1" x14ac:dyDescent="0.15">
      <c r="A36" s="22"/>
      <c r="B36" s="35"/>
      <c r="C36" s="1244" t="s">
        <v>559</v>
      </c>
      <c r="D36" s="1245"/>
      <c r="E36" s="1246"/>
      <c r="F36" s="36">
        <v>0.01</v>
      </c>
      <c r="G36" s="37">
        <v>0.01</v>
      </c>
      <c r="H36" s="37">
        <v>0.01</v>
      </c>
      <c r="I36" s="37">
        <v>0.21</v>
      </c>
      <c r="J36" s="38">
        <v>0.11</v>
      </c>
      <c r="K36" s="22"/>
      <c r="L36" s="22"/>
      <c r="M36" s="22"/>
      <c r="N36" s="22"/>
      <c r="O36" s="22"/>
      <c r="P36" s="22"/>
    </row>
    <row r="37" spans="1:16" ht="39" customHeight="1" x14ac:dyDescent="0.15">
      <c r="A37" s="22"/>
      <c r="B37" s="35"/>
      <c r="C37" s="1244" t="s">
        <v>560</v>
      </c>
      <c r="D37" s="1245"/>
      <c r="E37" s="1246"/>
      <c r="F37" s="36">
        <v>0.04</v>
      </c>
      <c r="G37" s="37">
        <v>0.08</v>
      </c>
      <c r="H37" s="37">
        <v>0.01</v>
      </c>
      <c r="I37" s="37">
        <v>0.03</v>
      </c>
      <c r="J37" s="38">
        <v>0.08</v>
      </c>
      <c r="K37" s="22"/>
      <c r="L37" s="22"/>
      <c r="M37" s="22"/>
      <c r="N37" s="22"/>
      <c r="O37" s="22"/>
      <c r="P37" s="22"/>
    </row>
    <row r="38" spans="1:16" ht="39" customHeight="1" x14ac:dyDescent="0.15">
      <c r="A38" s="22"/>
      <c r="B38" s="35"/>
      <c r="C38" s="1244" t="s">
        <v>561</v>
      </c>
      <c r="D38" s="1245"/>
      <c r="E38" s="1246"/>
      <c r="F38" s="36">
        <v>0.05</v>
      </c>
      <c r="G38" s="37">
        <v>0.03</v>
      </c>
      <c r="H38" s="37">
        <v>0</v>
      </c>
      <c r="I38" s="37">
        <v>0.11</v>
      </c>
      <c r="J38" s="38">
        <v>0.04</v>
      </c>
      <c r="K38" s="22"/>
      <c r="L38" s="22"/>
      <c r="M38" s="22"/>
      <c r="N38" s="22"/>
      <c r="O38" s="22"/>
      <c r="P38" s="22"/>
    </row>
    <row r="39" spans="1:16" ht="39" customHeight="1" x14ac:dyDescent="0.15">
      <c r="A39" s="22"/>
      <c r="B39" s="35"/>
      <c r="C39" s="1244" t="s">
        <v>562</v>
      </c>
      <c r="D39" s="1245"/>
      <c r="E39" s="1246"/>
      <c r="F39" s="36">
        <v>0.04</v>
      </c>
      <c r="G39" s="37">
        <v>0.12</v>
      </c>
      <c r="H39" s="37">
        <v>0.37</v>
      </c>
      <c r="I39" s="37">
        <v>0.15</v>
      </c>
      <c r="J39" s="38">
        <v>0.04</v>
      </c>
      <c r="K39" s="22"/>
      <c r="L39" s="22"/>
      <c r="M39" s="22"/>
      <c r="N39" s="22"/>
      <c r="O39" s="22"/>
      <c r="P39" s="22"/>
    </row>
    <row r="40" spans="1:16" ht="39" customHeight="1" x14ac:dyDescent="0.15">
      <c r="A40" s="22"/>
      <c r="B40" s="35"/>
      <c r="C40" s="1244" t="s">
        <v>563</v>
      </c>
      <c r="D40" s="1245"/>
      <c r="E40" s="1246"/>
      <c r="F40" s="36">
        <v>0.04</v>
      </c>
      <c r="G40" s="37">
        <v>0.02</v>
      </c>
      <c r="H40" s="37">
        <v>0.02</v>
      </c>
      <c r="I40" s="37">
        <v>0</v>
      </c>
      <c r="J40" s="38">
        <v>0.03</v>
      </c>
      <c r="K40" s="22"/>
      <c r="L40" s="22"/>
      <c r="M40" s="22"/>
      <c r="N40" s="22"/>
      <c r="O40" s="22"/>
      <c r="P40" s="22"/>
    </row>
    <row r="41" spans="1:16" ht="39" customHeight="1" x14ac:dyDescent="0.15">
      <c r="A41" s="22"/>
      <c r="B41" s="35"/>
      <c r="C41" s="1244" t="s">
        <v>564</v>
      </c>
      <c r="D41" s="1245"/>
      <c r="E41" s="1246"/>
      <c r="F41" s="36">
        <v>0.37</v>
      </c>
      <c r="G41" s="37">
        <v>0.28000000000000003</v>
      </c>
      <c r="H41" s="37">
        <v>0.27</v>
      </c>
      <c r="I41" s="37">
        <v>0</v>
      </c>
      <c r="J41" s="38">
        <v>0.02</v>
      </c>
      <c r="K41" s="22"/>
      <c r="L41" s="22"/>
      <c r="M41" s="22"/>
      <c r="N41" s="22"/>
      <c r="O41" s="22"/>
      <c r="P41" s="22"/>
    </row>
    <row r="42" spans="1:16" ht="39" customHeight="1" x14ac:dyDescent="0.15">
      <c r="A42" s="22"/>
      <c r="B42" s="39"/>
      <c r="C42" s="1244" t="s">
        <v>565</v>
      </c>
      <c r="D42" s="1245"/>
      <c r="E42" s="1246"/>
      <c r="F42" s="36" t="s">
        <v>508</v>
      </c>
      <c r="G42" s="37" t="s">
        <v>508</v>
      </c>
      <c r="H42" s="37" t="s">
        <v>508</v>
      </c>
      <c r="I42" s="37" t="s">
        <v>508</v>
      </c>
      <c r="J42" s="38" t="s">
        <v>508</v>
      </c>
      <c r="K42" s="22"/>
      <c r="L42" s="22"/>
      <c r="M42" s="22"/>
      <c r="N42" s="22"/>
      <c r="O42" s="22"/>
      <c r="P42" s="22"/>
    </row>
    <row r="43" spans="1:16" ht="39" customHeight="1" thickBot="1" x14ac:dyDescent="0.2">
      <c r="A43" s="22"/>
      <c r="B43" s="40"/>
      <c r="C43" s="1247" t="s">
        <v>566</v>
      </c>
      <c r="D43" s="1248"/>
      <c r="E43" s="1249"/>
      <c r="F43" s="41">
        <v>0.05</v>
      </c>
      <c r="G43" s="42">
        <v>0.02</v>
      </c>
      <c r="H43" s="42">
        <v>0.02</v>
      </c>
      <c r="I43" s="42">
        <v>0.06</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n2PexzUXfk1C9prKXsh4KmCDtEYrQsi8GYenSlOouL87H7xZYhb08Dk1tjAPdvO8d6NVeHJYbpcvubzhMDGCA==" saltValue="T4uTx5/GwA99CHBtGQWo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832</v>
      </c>
      <c r="L45" s="60">
        <v>798</v>
      </c>
      <c r="M45" s="60">
        <v>755</v>
      </c>
      <c r="N45" s="60">
        <v>760</v>
      </c>
      <c r="O45" s="61">
        <v>809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508</v>
      </c>
      <c r="L46" s="64" t="s">
        <v>508</v>
      </c>
      <c r="M46" s="64" t="s">
        <v>508</v>
      </c>
      <c r="N46" s="64" t="s">
        <v>508</v>
      </c>
      <c r="O46" s="65" t="s">
        <v>508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508</v>
      </c>
      <c r="L47" s="64" t="s">
        <v>508</v>
      </c>
      <c r="M47" s="64" t="s">
        <v>508</v>
      </c>
      <c r="N47" s="64" t="s">
        <v>508</v>
      </c>
      <c r="O47" s="65" t="s">
        <v>508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113</v>
      </c>
      <c r="L48" s="64">
        <v>124</v>
      </c>
      <c r="M48" s="64">
        <v>111</v>
      </c>
      <c r="N48" s="64">
        <v>119</v>
      </c>
      <c r="O48" s="65">
        <v>125</v>
      </c>
      <c r="P48" s="48"/>
      <c r="Q48" s="48"/>
      <c r="R48" s="48"/>
      <c r="S48" s="48"/>
      <c r="T48" s="48"/>
      <c r="U48" s="48"/>
    </row>
    <row r="49" spans="1:21" ht="30.75" customHeight="1" x14ac:dyDescent="0.15">
      <c r="A49" s="48"/>
      <c r="B49" s="1254"/>
      <c r="C49" s="1255"/>
      <c r="D49" s="62"/>
      <c r="E49" s="1260" t="s">
        <v>16</v>
      </c>
      <c r="F49" s="1260"/>
      <c r="G49" s="1260"/>
      <c r="H49" s="1260"/>
      <c r="I49" s="1260"/>
      <c r="J49" s="1261"/>
      <c r="K49" s="63">
        <v>54</v>
      </c>
      <c r="L49" s="64">
        <v>36</v>
      </c>
      <c r="M49" s="64">
        <v>35</v>
      </c>
      <c r="N49" s="64">
        <v>32</v>
      </c>
      <c r="O49" s="65">
        <v>37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10</v>
      </c>
      <c r="L50" s="64">
        <v>10</v>
      </c>
      <c r="M50" s="64">
        <v>11</v>
      </c>
      <c r="N50" s="64">
        <v>7</v>
      </c>
      <c r="O50" s="65">
        <v>12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1</v>
      </c>
      <c r="M51" s="64">
        <v>0</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768</v>
      </c>
      <c r="L52" s="64">
        <v>723</v>
      </c>
      <c r="M52" s="64">
        <v>659</v>
      </c>
      <c r="N52" s="64">
        <v>683</v>
      </c>
      <c r="O52" s="65">
        <v>706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241</v>
      </c>
      <c r="L53" s="69">
        <v>246</v>
      </c>
      <c r="M53" s="69">
        <v>253</v>
      </c>
      <c r="N53" s="69">
        <v>235</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gmXpAVvEtVBZ6AhRDVYdIaNY6pFjQG2ayFKDXeeU21mjk4ajd6jFsyOW96CBgTO/8fN81e044J4tIPSls56jQ==" saltValue="lOMl8j+Rj7hhC16xweDn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8" t="s">
        <v>30</v>
      </c>
      <c r="C41" s="1279"/>
      <c r="D41" s="102"/>
      <c r="E41" s="1284" t="s">
        <v>31</v>
      </c>
      <c r="F41" s="1284"/>
      <c r="G41" s="1284"/>
      <c r="H41" s="1285"/>
      <c r="I41" s="103">
        <v>6086</v>
      </c>
      <c r="J41" s="104">
        <v>6674</v>
      </c>
      <c r="K41" s="104">
        <v>7201</v>
      </c>
      <c r="L41" s="104">
        <v>6819</v>
      </c>
      <c r="M41" s="105">
        <v>6324</v>
      </c>
    </row>
    <row r="42" spans="2:13" ht="27.75" customHeight="1" x14ac:dyDescent="0.15">
      <c r="B42" s="1280"/>
      <c r="C42" s="1281"/>
      <c r="D42" s="106"/>
      <c r="E42" s="1286" t="s">
        <v>32</v>
      </c>
      <c r="F42" s="1286"/>
      <c r="G42" s="1286"/>
      <c r="H42" s="1287"/>
      <c r="I42" s="107">
        <v>32</v>
      </c>
      <c r="J42" s="108">
        <v>21</v>
      </c>
      <c r="K42" s="108">
        <v>10</v>
      </c>
      <c r="L42" s="108">
        <v>44</v>
      </c>
      <c r="M42" s="109">
        <v>32</v>
      </c>
    </row>
    <row r="43" spans="2:13" ht="27.75" customHeight="1" x14ac:dyDescent="0.15">
      <c r="B43" s="1280"/>
      <c r="C43" s="1281"/>
      <c r="D43" s="106"/>
      <c r="E43" s="1286" t="s">
        <v>33</v>
      </c>
      <c r="F43" s="1286"/>
      <c r="G43" s="1286"/>
      <c r="H43" s="1287"/>
      <c r="I43" s="107">
        <v>1603</v>
      </c>
      <c r="J43" s="108">
        <v>1503</v>
      </c>
      <c r="K43" s="108">
        <v>1440</v>
      </c>
      <c r="L43" s="108">
        <v>1436</v>
      </c>
      <c r="M43" s="109">
        <v>1789</v>
      </c>
    </row>
    <row r="44" spans="2:13" ht="27.75" customHeight="1" x14ac:dyDescent="0.15">
      <c r="B44" s="1280"/>
      <c r="C44" s="1281"/>
      <c r="D44" s="106"/>
      <c r="E44" s="1286" t="s">
        <v>34</v>
      </c>
      <c r="F44" s="1286"/>
      <c r="G44" s="1286"/>
      <c r="H44" s="1287"/>
      <c r="I44" s="107">
        <v>513</v>
      </c>
      <c r="J44" s="108">
        <v>489</v>
      </c>
      <c r="K44" s="108">
        <v>439</v>
      </c>
      <c r="L44" s="108">
        <v>376</v>
      </c>
      <c r="M44" s="109">
        <v>336</v>
      </c>
    </row>
    <row r="45" spans="2:13" ht="27.75" customHeight="1" x14ac:dyDescent="0.15">
      <c r="B45" s="1280"/>
      <c r="C45" s="1281"/>
      <c r="D45" s="106"/>
      <c r="E45" s="1286" t="s">
        <v>35</v>
      </c>
      <c r="F45" s="1286"/>
      <c r="G45" s="1286"/>
      <c r="H45" s="1287"/>
      <c r="I45" s="107">
        <v>479</v>
      </c>
      <c r="J45" s="108">
        <v>467</v>
      </c>
      <c r="K45" s="108">
        <v>454</v>
      </c>
      <c r="L45" s="108">
        <v>460</v>
      </c>
      <c r="M45" s="109">
        <v>456</v>
      </c>
    </row>
    <row r="46" spans="2:13" ht="27.75" customHeight="1" x14ac:dyDescent="0.15">
      <c r="B46" s="1280"/>
      <c r="C46" s="1281"/>
      <c r="D46" s="110"/>
      <c r="E46" s="1286" t="s">
        <v>36</v>
      </c>
      <c r="F46" s="1286"/>
      <c r="G46" s="1286"/>
      <c r="H46" s="1287"/>
      <c r="I46" s="107" t="s">
        <v>508</v>
      </c>
      <c r="J46" s="108" t="s">
        <v>508</v>
      </c>
      <c r="K46" s="108" t="s">
        <v>508</v>
      </c>
      <c r="L46" s="108" t="s">
        <v>508</v>
      </c>
      <c r="M46" s="109" t="s">
        <v>508</v>
      </c>
    </row>
    <row r="47" spans="2:13" ht="27.75" customHeight="1" x14ac:dyDescent="0.15">
      <c r="B47" s="1280"/>
      <c r="C47" s="1281"/>
      <c r="D47" s="111"/>
      <c r="E47" s="1288" t="s">
        <v>37</v>
      </c>
      <c r="F47" s="1289"/>
      <c r="G47" s="1289"/>
      <c r="H47" s="1290"/>
      <c r="I47" s="107" t="s">
        <v>508</v>
      </c>
      <c r="J47" s="108" t="s">
        <v>508</v>
      </c>
      <c r="K47" s="108" t="s">
        <v>508</v>
      </c>
      <c r="L47" s="108" t="s">
        <v>508</v>
      </c>
      <c r="M47" s="109" t="s">
        <v>508</v>
      </c>
    </row>
    <row r="48" spans="2:13" ht="27.75" customHeight="1" x14ac:dyDescent="0.15">
      <c r="B48" s="1280"/>
      <c r="C48" s="1281"/>
      <c r="D48" s="106"/>
      <c r="E48" s="1286" t="s">
        <v>38</v>
      </c>
      <c r="F48" s="1286"/>
      <c r="G48" s="1286"/>
      <c r="H48" s="1287"/>
      <c r="I48" s="107" t="s">
        <v>508</v>
      </c>
      <c r="J48" s="108" t="s">
        <v>508</v>
      </c>
      <c r="K48" s="108" t="s">
        <v>508</v>
      </c>
      <c r="L48" s="108" t="s">
        <v>508</v>
      </c>
      <c r="M48" s="109" t="s">
        <v>508</v>
      </c>
    </row>
    <row r="49" spans="2:13" ht="27.75" customHeight="1" x14ac:dyDescent="0.15">
      <c r="B49" s="1282"/>
      <c r="C49" s="1283"/>
      <c r="D49" s="106"/>
      <c r="E49" s="1286" t="s">
        <v>39</v>
      </c>
      <c r="F49" s="1286"/>
      <c r="G49" s="1286"/>
      <c r="H49" s="1287"/>
      <c r="I49" s="107" t="s">
        <v>508</v>
      </c>
      <c r="J49" s="108" t="s">
        <v>508</v>
      </c>
      <c r="K49" s="108" t="s">
        <v>508</v>
      </c>
      <c r="L49" s="108" t="s">
        <v>508</v>
      </c>
      <c r="M49" s="109" t="s">
        <v>508</v>
      </c>
    </row>
    <row r="50" spans="2:13" ht="27.75" customHeight="1" x14ac:dyDescent="0.15">
      <c r="B50" s="1291" t="s">
        <v>40</v>
      </c>
      <c r="C50" s="1292"/>
      <c r="D50" s="112"/>
      <c r="E50" s="1286" t="s">
        <v>41</v>
      </c>
      <c r="F50" s="1286"/>
      <c r="G50" s="1286"/>
      <c r="H50" s="1287"/>
      <c r="I50" s="107">
        <v>2272</v>
      </c>
      <c r="J50" s="108">
        <v>2384</v>
      </c>
      <c r="K50" s="108">
        <v>2363</v>
      </c>
      <c r="L50" s="108">
        <v>2555</v>
      </c>
      <c r="M50" s="109">
        <v>2622</v>
      </c>
    </row>
    <row r="51" spans="2:13" ht="27.75" customHeight="1" x14ac:dyDescent="0.15">
      <c r="B51" s="1280"/>
      <c r="C51" s="1281"/>
      <c r="D51" s="106"/>
      <c r="E51" s="1286" t="s">
        <v>42</v>
      </c>
      <c r="F51" s="1286"/>
      <c r="G51" s="1286"/>
      <c r="H51" s="1287"/>
      <c r="I51" s="107">
        <v>700</v>
      </c>
      <c r="J51" s="108">
        <v>652</v>
      </c>
      <c r="K51" s="108">
        <v>584</v>
      </c>
      <c r="L51" s="108">
        <v>536</v>
      </c>
      <c r="M51" s="109">
        <v>472</v>
      </c>
    </row>
    <row r="52" spans="2:13" ht="27.75" customHeight="1" x14ac:dyDescent="0.15">
      <c r="B52" s="1282"/>
      <c r="C52" s="1283"/>
      <c r="D52" s="106"/>
      <c r="E52" s="1286" t="s">
        <v>43</v>
      </c>
      <c r="F52" s="1286"/>
      <c r="G52" s="1286"/>
      <c r="H52" s="1287"/>
      <c r="I52" s="107">
        <v>5653</v>
      </c>
      <c r="J52" s="108">
        <v>5357</v>
      </c>
      <c r="K52" s="108">
        <v>5734</v>
      </c>
      <c r="L52" s="108">
        <v>5547</v>
      </c>
      <c r="M52" s="109">
        <v>5616</v>
      </c>
    </row>
    <row r="53" spans="2:13" ht="27.75" customHeight="1" thickBot="1" x14ac:dyDescent="0.2">
      <c r="B53" s="1293" t="s">
        <v>44</v>
      </c>
      <c r="C53" s="1294"/>
      <c r="D53" s="113"/>
      <c r="E53" s="1295" t="s">
        <v>45</v>
      </c>
      <c r="F53" s="1295"/>
      <c r="G53" s="1295"/>
      <c r="H53" s="1296"/>
      <c r="I53" s="114">
        <v>89</v>
      </c>
      <c r="J53" s="115">
        <v>761</v>
      </c>
      <c r="K53" s="115">
        <v>862</v>
      </c>
      <c r="L53" s="115">
        <v>496</v>
      </c>
      <c r="M53" s="116">
        <v>226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bYdvFEbc8G2+TrEeqOVsxQgB2d+6nGUmewOUa+BGwYpSpscE4hFvNryJvEyvgGjWQSpVeUnZe+fj/TK069WCg==" saltValue="Dl+t23kPLYwsZKNZf/XS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5" t="s">
        <v>48</v>
      </c>
      <c r="D55" s="1305"/>
      <c r="E55" s="1306"/>
      <c r="F55" s="128">
        <v>825</v>
      </c>
      <c r="G55" s="128">
        <v>826</v>
      </c>
      <c r="H55" s="129">
        <v>829</v>
      </c>
    </row>
    <row r="56" spans="2:8" ht="52.5" customHeight="1" x14ac:dyDescent="0.15">
      <c r="B56" s="130"/>
      <c r="C56" s="1307" t="s">
        <v>49</v>
      </c>
      <c r="D56" s="1307"/>
      <c r="E56" s="1308"/>
      <c r="F56" s="131">
        <v>813</v>
      </c>
      <c r="G56" s="131">
        <v>813</v>
      </c>
      <c r="H56" s="132">
        <v>813</v>
      </c>
    </row>
    <row r="57" spans="2:8" ht="53.25" customHeight="1" x14ac:dyDescent="0.15">
      <c r="B57" s="130"/>
      <c r="C57" s="1309" t="s">
        <v>50</v>
      </c>
      <c r="D57" s="1309"/>
      <c r="E57" s="1310"/>
      <c r="F57" s="133">
        <v>675</v>
      </c>
      <c r="G57" s="133">
        <v>862</v>
      </c>
      <c r="H57" s="134">
        <v>925</v>
      </c>
    </row>
    <row r="58" spans="2:8" ht="45.75" customHeight="1" x14ac:dyDescent="0.15">
      <c r="B58" s="135"/>
      <c r="C58" s="1297" t="s">
        <v>581</v>
      </c>
      <c r="D58" s="1298"/>
      <c r="E58" s="1299"/>
      <c r="F58" s="136">
        <v>376</v>
      </c>
      <c r="G58" s="136">
        <v>461</v>
      </c>
      <c r="H58" s="137">
        <v>468</v>
      </c>
    </row>
    <row r="59" spans="2:8" ht="45.75" customHeight="1" x14ac:dyDescent="0.15">
      <c r="B59" s="135"/>
      <c r="C59" s="1297" t="s">
        <v>582</v>
      </c>
      <c r="D59" s="1298"/>
      <c r="E59" s="1299"/>
      <c r="F59" s="136">
        <v>113</v>
      </c>
      <c r="G59" s="136">
        <v>170</v>
      </c>
      <c r="H59" s="137">
        <v>227</v>
      </c>
    </row>
    <row r="60" spans="2:8" ht="45.75" customHeight="1" x14ac:dyDescent="0.15">
      <c r="B60" s="135"/>
      <c r="C60" s="1297" t="s">
        <v>583</v>
      </c>
      <c r="D60" s="1298"/>
      <c r="E60" s="1299"/>
      <c r="F60" s="136">
        <v>102</v>
      </c>
      <c r="G60" s="136">
        <v>128</v>
      </c>
      <c r="H60" s="137">
        <v>130</v>
      </c>
    </row>
    <row r="61" spans="2:8" ht="45.75" customHeight="1" x14ac:dyDescent="0.15">
      <c r="B61" s="135"/>
      <c r="C61" s="1297" t="s">
        <v>584</v>
      </c>
      <c r="D61" s="1298"/>
      <c r="E61" s="1299"/>
      <c r="F61" s="136">
        <v>34</v>
      </c>
      <c r="G61" s="136">
        <v>35</v>
      </c>
      <c r="H61" s="137">
        <v>36</v>
      </c>
    </row>
    <row r="62" spans="2:8" ht="45.75" customHeight="1" thickBot="1" x14ac:dyDescent="0.2">
      <c r="B62" s="138"/>
      <c r="C62" s="1300" t="s">
        <v>585</v>
      </c>
      <c r="D62" s="1301"/>
      <c r="E62" s="1302"/>
      <c r="F62" s="139">
        <v>31</v>
      </c>
      <c r="G62" s="139">
        <v>31</v>
      </c>
      <c r="H62" s="140">
        <v>31</v>
      </c>
    </row>
    <row r="63" spans="2:8" ht="52.5" customHeight="1" thickBot="1" x14ac:dyDescent="0.2">
      <c r="B63" s="141"/>
      <c r="C63" s="1303" t="s">
        <v>51</v>
      </c>
      <c r="D63" s="1303"/>
      <c r="E63" s="1304"/>
      <c r="F63" s="142">
        <v>2312</v>
      </c>
      <c r="G63" s="142">
        <v>2501</v>
      </c>
      <c r="H63" s="143">
        <v>2566</v>
      </c>
    </row>
    <row r="64" spans="2:8" ht="15" customHeight="1" x14ac:dyDescent="0.15"/>
  </sheetData>
  <sheetProtection algorithmName="SHA-512" hashValue="PM88+8iUzXuKgJRqeb6c8oroCMo8j4QsYB1eORLWVn/eYXO2jGpa8JlXBdaw26Ia7CJs2SwyPFa3R6i16kBEtw==" saltValue="EqnZ6js9K5xakf7xJNix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8491-391F-4B61-BA09-5969DB7C9D61}">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589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591</v>
      </c>
      <c r="AO51" s="1327"/>
      <c r="AP51" s="1327"/>
      <c r="AQ51" s="1327"/>
      <c r="AR51" s="1327"/>
      <c r="AS51" s="1327"/>
      <c r="AT51" s="1327"/>
      <c r="AU51" s="1327"/>
      <c r="AV51" s="1327"/>
      <c r="AW51" s="1327"/>
      <c r="AX51" s="1327"/>
      <c r="AY51" s="1327"/>
      <c r="AZ51" s="1327"/>
      <c r="BA51" s="1327"/>
      <c r="BB51" s="1327" t="s">
        <v>592</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5">
        <v>47.6</v>
      </c>
      <c r="CG51" s="1325"/>
      <c r="CH51" s="1325"/>
      <c r="CI51" s="1325"/>
      <c r="CJ51" s="1325"/>
      <c r="CK51" s="1325"/>
      <c r="CL51" s="1325"/>
      <c r="CM51" s="1325"/>
      <c r="CN51" s="1325">
        <v>27.6</v>
      </c>
      <c r="CO51" s="1325"/>
      <c r="CP51" s="1325"/>
      <c r="CQ51" s="1325"/>
      <c r="CR51" s="1325"/>
      <c r="CS51" s="1325"/>
      <c r="CT51" s="1325"/>
      <c r="CU51" s="1325"/>
      <c r="CV51" s="1325">
        <v>12</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593</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5">
        <v>49.1</v>
      </c>
      <c r="CG53" s="1325"/>
      <c r="CH53" s="1325"/>
      <c r="CI53" s="1325"/>
      <c r="CJ53" s="1325"/>
      <c r="CK53" s="1325"/>
      <c r="CL53" s="1325"/>
      <c r="CM53" s="1325"/>
      <c r="CN53" s="1325">
        <v>50.6</v>
      </c>
      <c r="CO53" s="1325"/>
      <c r="CP53" s="1325"/>
      <c r="CQ53" s="1325"/>
      <c r="CR53" s="1325"/>
      <c r="CS53" s="1325"/>
      <c r="CT53" s="1325"/>
      <c r="CU53" s="1325"/>
      <c r="CV53" s="1325">
        <v>52.7</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594</v>
      </c>
      <c r="AO55" s="1324"/>
      <c r="AP55" s="1324"/>
      <c r="AQ55" s="1324"/>
      <c r="AR55" s="1324"/>
      <c r="AS55" s="1324"/>
      <c r="AT55" s="1324"/>
      <c r="AU55" s="1324"/>
      <c r="AV55" s="1324"/>
      <c r="AW55" s="1324"/>
      <c r="AX55" s="1324"/>
      <c r="AY55" s="1324"/>
      <c r="AZ55" s="1324"/>
      <c r="BA55" s="1324"/>
      <c r="BB55" s="1327" t="s">
        <v>592</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593</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5">
        <v>58.9</v>
      </c>
      <c r="CG57" s="1325"/>
      <c r="CH57" s="1325"/>
      <c r="CI57" s="1325"/>
      <c r="CJ57" s="1325"/>
      <c r="CK57" s="1325"/>
      <c r="CL57" s="1325"/>
      <c r="CM57" s="1325"/>
      <c r="CN57" s="1325">
        <v>60</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591</v>
      </c>
      <c r="AO73" s="1327"/>
      <c r="AP73" s="1327"/>
      <c r="AQ73" s="1327"/>
      <c r="AR73" s="1327"/>
      <c r="AS73" s="1327"/>
      <c r="AT73" s="1327"/>
      <c r="AU73" s="1327"/>
      <c r="AV73" s="1327"/>
      <c r="AW73" s="1327"/>
      <c r="AX73" s="1327"/>
      <c r="AY73" s="1327"/>
      <c r="AZ73" s="1327"/>
      <c r="BA73" s="1327"/>
      <c r="BB73" s="1327" t="s">
        <v>592</v>
      </c>
      <c r="BC73" s="1327"/>
      <c r="BD73" s="1327"/>
      <c r="BE73" s="1327"/>
      <c r="BF73" s="1327"/>
      <c r="BG73" s="1327"/>
      <c r="BH73" s="1327"/>
      <c r="BI73" s="1327"/>
      <c r="BJ73" s="1327"/>
      <c r="BK73" s="1327"/>
      <c r="BL73" s="1327"/>
      <c r="BM73" s="1327"/>
      <c r="BN73" s="1327"/>
      <c r="BO73" s="1327"/>
      <c r="BP73" s="1325">
        <v>4.8</v>
      </c>
      <c r="BQ73" s="1325"/>
      <c r="BR73" s="1325"/>
      <c r="BS73" s="1325"/>
      <c r="BT73" s="1325"/>
      <c r="BU73" s="1325"/>
      <c r="BV73" s="1325"/>
      <c r="BW73" s="1325"/>
      <c r="BX73" s="1325">
        <v>41.7</v>
      </c>
      <c r="BY73" s="1325"/>
      <c r="BZ73" s="1325"/>
      <c r="CA73" s="1325"/>
      <c r="CB73" s="1325"/>
      <c r="CC73" s="1325"/>
      <c r="CD73" s="1325"/>
      <c r="CE73" s="1325"/>
      <c r="CF73" s="1325">
        <v>47.6</v>
      </c>
      <c r="CG73" s="1325"/>
      <c r="CH73" s="1325"/>
      <c r="CI73" s="1325"/>
      <c r="CJ73" s="1325"/>
      <c r="CK73" s="1325"/>
      <c r="CL73" s="1325"/>
      <c r="CM73" s="1325"/>
      <c r="CN73" s="1325">
        <v>27.6</v>
      </c>
      <c r="CO73" s="1325"/>
      <c r="CP73" s="1325"/>
      <c r="CQ73" s="1325"/>
      <c r="CR73" s="1325"/>
      <c r="CS73" s="1325"/>
      <c r="CT73" s="1325"/>
      <c r="CU73" s="1325"/>
      <c r="CV73" s="1325">
        <v>12</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596</v>
      </c>
      <c r="BC75" s="1327"/>
      <c r="BD75" s="1327"/>
      <c r="BE75" s="1327"/>
      <c r="BF75" s="1327"/>
      <c r="BG75" s="1327"/>
      <c r="BH75" s="1327"/>
      <c r="BI75" s="1327"/>
      <c r="BJ75" s="1327"/>
      <c r="BK75" s="1327"/>
      <c r="BL75" s="1327"/>
      <c r="BM75" s="1327"/>
      <c r="BN75" s="1327"/>
      <c r="BO75" s="1327"/>
      <c r="BP75" s="1325">
        <v>14.5</v>
      </c>
      <c r="BQ75" s="1325"/>
      <c r="BR75" s="1325"/>
      <c r="BS75" s="1325"/>
      <c r="BT75" s="1325"/>
      <c r="BU75" s="1325"/>
      <c r="BV75" s="1325"/>
      <c r="BW75" s="1325"/>
      <c r="BX75" s="1325">
        <v>13.5</v>
      </c>
      <c r="BY75" s="1325"/>
      <c r="BZ75" s="1325"/>
      <c r="CA75" s="1325"/>
      <c r="CB75" s="1325"/>
      <c r="CC75" s="1325"/>
      <c r="CD75" s="1325"/>
      <c r="CE75" s="1325"/>
      <c r="CF75" s="1325">
        <v>13.5</v>
      </c>
      <c r="CG75" s="1325"/>
      <c r="CH75" s="1325"/>
      <c r="CI75" s="1325"/>
      <c r="CJ75" s="1325"/>
      <c r="CK75" s="1325"/>
      <c r="CL75" s="1325"/>
      <c r="CM75" s="1325"/>
      <c r="CN75" s="1325">
        <v>13.5</v>
      </c>
      <c r="CO75" s="1325"/>
      <c r="CP75" s="1325"/>
      <c r="CQ75" s="1325"/>
      <c r="CR75" s="1325"/>
      <c r="CS75" s="1325"/>
      <c r="CT75" s="1325"/>
      <c r="CU75" s="1325"/>
      <c r="CV75" s="1325">
        <v>13.9</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594</v>
      </c>
      <c r="AO77" s="1324"/>
      <c r="AP77" s="1324"/>
      <c r="AQ77" s="1324"/>
      <c r="AR77" s="1324"/>
      <c r="AS77" s="1324"/>
      <c r="AT77" s="1324"/>
      <c r="AU77" s="1324"/>
      <c r="AV77" s="1324"/>
      <c r="AW77" s="1324"/>
      <c r="AX77" s="1324"/>
      <c r="AY77" s="1324"/>
      <c r="AZ77" s="1324"/>
      <c r="BA77" s="1324"/>
      <c r="BB77" s="1327" t="s">
        <v>592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596</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7.1</v>
      </c>
      <c r="BY79" s="1325"/>
      <c r="BZ79" s="1325"/>
      <c r="CA79" s="1325"/>
      <c r="CB79" s="1325"/>
      <c r="CC79" s="1325"/>
      <c r="CD79" s="1325"/>
      <c r="CE79" s="1325"/>
      <c r="CF79" s="1325">
        <v>7.1</v>
      </c>
      <c r="CG79" s="1325"/>
      <c r="CH79" s="1325"/>
      <c r="CI79" s="1325"/>
      <c r="CJ79" s="1325"/>
      <c r="CK79" s="1325"/>
      <c r="CL79" s="1325"/>
      <c r="CM79" s="1325"/>
      <c r="CN79" s="1325">
        <v>7.3</v>
      </c>
      <c r="CO79" s="1325"/>
      <c r="CP79" s="1325"/>
      <c r="CQ79" s="1325"/>
      <c r="CR79" s="1325"/>
      <c r="CS79" s="1325"/>
      <c r="CT79" s="1325"/>
      <c r="CU79" s="1325"/>
      <c r="CV79" s="1325">
        <v>7.4</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BAxuTFbuepw3oniPQVkhGe/SlatwovnPNKYb34odf2VuG283fLRJyPdjfZHQm1Pz4kWRyENfmRFWj6qzDvHJQ==" saltValue="DPcxUcFgUQJS6rjC3y5t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CBF78-2AFA-4EAB-9198-9A894AC0228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o+Gy7A+YWCGDkkGq9i7CorNom8xnyAaJEHlUMPQuwTu40g/zt9onXCoY9J4oUswIRzeuO2yp11CI6rauKKHFnw==" saltValue="thRG5gs77AeZ3PjXgO7Q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99FB5-500B-4155-93FC-CCA66FF6B9A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anKaFlG0tunlu5gZHSUtPX0vWvjtKpx6OHZU6ABlqQXP3S4dYstIyJRruH3ptYlc6mah39CuWqpqxOebAsjWYg==" saltValue="mtVeuuBwtWsMXjdBEB/z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534386</v>
      </c>
      <c r="E3" s="162"/>
      <c r="F3" s="163">
        <v>291945</v>
      </c>
      <c r="G3" s="164"/>
      <c r="H3" s="165"/>
    </row>
    <row r="4" spans="1:8" x14ac:dyDescent="0.15">
      <c r="A4" s="166"/>
      <c r="B4" s="167"/>
      <c r="C4" s="168"/>
      <c r="D4" s="169">
        <v>164686</v>
      </c>
      <c r="E4" s="170"/>
      <c r="F4" s="171">
        <v>127651</v>
      </c>
      <c r="G4" s="172"/>
      <c r="H4" s="173"/>
    </row>
    <row r="5" spans="1:8" x14ac:dyDescent="0.15">
      <c r="A5" s="154" t="s">
        <v>542</v>
      </c>
      <c r="B5" s="159"/>
      <c r="C5" s="160"/>
      <c r="D5" s="161">
        <v>1067282</v>
      </c>
      <c r="E5" s="162"/>
      <c r="F5" s="163">
        <v>291173</v>
      </c>
      <c r="G5" s="164"/>
      <c r="H5" s="165"/>
    </row>
    <row r="6" spans="1:8" x14ac:dyDescent="0.15">
      <c r="A6" s="166"/>
      <c r="B6" s="167"/>
      <c r="C6" s="168"/>
      <c r="D6" s="169">
        <v>118448</v>
      </c>
      <c r="E6" s="170"/>
      <c r="F6" s="171">
        <v>119071</v>
      </c>
      <c r="G6" s="172"/>
      <c r="H6" s="173"/>
    </row>
    <row r="7" spans="1:8" x14ac:dyDescent="0.15">
      <c r="A7" s="154" t="s">
        <v>543</v>
      </c>
      <c r="B7" s="159"/>
      <c r="C7" s="160"/>
      <c r="D7" s="161">
        <v>649336</v>
      </c>
      <c r="E7" s="162"/>
      <c r="F7" s="163">
        <v>271581</v>
      </c>
      <c r="G7" s="164"/>
      <c r="H7" s="165"/>
    </row>
    <row r="8" spans="1:8" x14ac:dyDescent="0.15">
      <c r="A8" s="166"/>
      <c r="B8" s="167"/>
      <c r="C8" s="168"/>
      <c r="D8" s="169">
        <v>499388</v>
      </c>
      <c r="E8" s="170"/>
      <c r="F8" s="171">
        <v>117844</v>
      </c>
      <c r="G8" s="172"/>
      <c r="H8" s="173"/>
    </row>
    <row r="9" spans="1:8" x14ac:dyDescent="0.15">
      <c r="A9" s="154" t="s">
        <v>544</v>
      </c>
      <c r="B9" s="159"/>
      <c r="C9" s="160"/>
      <c r="D9" s="161">
        <v>245241</v>
      </c>
      <c r="E9" s="162"/>
      <c r="F9" s="163">
        <v>268375</v>
      </c>
      <c r="G9" s="164"/>
      <c r="H9" s="165"/>
    </row>
    <row r="10" spans="1:8" x14ac:dyDescent="0.15">
      <c r="A10" s="166"/>
      <c r="B10" s="167"/>
      <c r="C10" s="168"/>
      <c r="D10" s="169">
        <v>52369</v>
      </c>
      <c r="E10" s="170"/>
      <c r="F10" s="171">
        <v>119602</v>
      </c>
      <c r="G10" s="172"/>
      <c r="H10" s="173"/>
    </row>
    <row r="11" spans="1:8" x14ac:dyDescent="0.15">
      <c r="A11" s="154" t="s">
        <v>545</v>
      </c>
      <c r="B11" s="159"/>
      <c r="C11" s="160"/>
      <c r="D11" s="161">
        <v>133824</v>
      </c>
      <c r="E11" s="162"/>
      <c r="F11" s="163">
        <v>301035</v>
      </c>
      <c r="G11" s="164"/>
      <c r="H11" s="165"/>
    </row>
    <row r="12" spans="1:8" x14ac:dyDescent="0.15">
      <c r="A12" s="166"/>
      <c r="B12" s="167"/>
      <c r="C12" s="174"/>
      <c r="D12" s="169">
        <v>47790</v>
      </c>
      <c r="E12" s="170"/>
      <c r="F12" s="171">
        <v>154376</v>
      </c>
      <c r="G12" s="172"/>
      <c r="H12" s="173"/>
    </row>
    <row r="13" spans="1:8" x14ac:dyDescent="0.15">
      <c r="A13" s="154"/>
      <c r="B13" s="159"/>
      <c r="C13" s="175"/>
      <c r="D13" s="176">
        <v>526014</v>
      </c>
      <c r="E13" s="177"/>
      <c r="F13" s="178">
        <v>284822</v>
      </c>
      <c r="G13" s="179"/>
      <c r="H13" s="165"/>
    </row>
    <row r="14" spans="1:8" x14ac:dyDescent="0.15">
      <c r="A14" s="166"/>
      <c r="B14" s="167"/>
      <c r="C14" s="168"/>
      <c r="D14" s="169">
        <v>176536</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1.25</v>
      </c>
      <c r="C19" s="180">
        <f>ROUND(VALUE(SUBSTITUTE(実質収支比率等に係る経年分析!G$48,"▲","-")),2)</f>
        <v>1.1399999999999999</v>
      </c>
      <c r="D19" s="180">
        <f>ROUND(VALUE(SUBSTITUTE(実質収支比率等に係る経年分析!H$48,"▲","-")),2)</f>
        <v>1.24</v>
      </c>
      <c r="E19" s="180">
        <f>ROUND(VALUE(SUBSTITUTE(実質収支比率等に係る経年分析!I$48,"▲","-")),2)</f>
        <v>1.58</v>
      </c>
      <c r="F19" s="180">
        <f>ROUND(VALUE(SUBSTITUTE(実質収支比率等に係る経年分析!J$48,"▲","-")),2)</f>
        <v>1.1100000000000001</v>
      </c>
    </row>
    <row r="20" spans="1:11" x14ac:dyDescent="0.15">
      <c r="A20" s="180" t="s">
        <v>55</v>
      </c>
      <c r="B20" s="180">
        <f>ROUND(VALUE(SUBSTITUTE(実質収支比率等に係る経年分析!F$47,"▲","-")),2)</f>
        <v>32.659999999999997</v>
      </c>
      <c r="C20" s="180">
        <f>ROUND(VALUE(SUBSTITUTE(実質収支比率等に係る経年分析!G$47,"▲","-")),2)</f>
        <v>33.53</v>
      </c>
      <c r="D20" s="180">
        <f>ROUND(VALUE(SUBSTITUTE(実質収支比率等に係る経年分析!H$47,"▲","-")),2)</f>
        <v>34.69</v>
      </c>
      <c r="E20" s="180">
        <f>ROUND(VALUE(SUBSTITUTE(実質収支比率等に係る経年分析!I$47,"▲","-")),2)</f>
        <v>34.74</v>
      </c>
      <c r="F20" s="180">
        <f>ROUND(VALUE(SUBSTITUTE(実質収支比率等に係る経年分析!J$47,"▲","-")),2)</f>
        <v>33.47</v>
      </c>
    </row>
    <row r="21" spans="1:11" x14ac:dyDescent="0.15">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-0.31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利尻富士町介護保険事業特別会計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0.28000000000000003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利尻富士町国民健康保険施設特別会計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利尻富士町介護サービス特別会計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利尻富士町下水道事業特別会計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利尻富士町歯科施設特別会計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利尻富士町簡易水道事業特別会計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利尻富士町国民健康保険事業特別会計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768</v>
      </c>
      <c r="E42" s="182"/>
      <c r="F42" s="182"/>
      <c r="G42" s="182">
        <f>'実質公債費比率（分子）の構造'!L$52</f>
        <v>723</v>
      </c>
      <c r="H42" s="182"/>
      <c r="I42" s="182"/>
      <c r="J42" s="182">
        <f>'実質公債費比率（分子）の構造'!M$52</f>
        <v>659</v>
      </c>
      <c r="K42" s="182"/>
      <c r="L42" s="182"/>
      <c r="M42" s="182">
        <f>'実質公債費比率（分子）の構造'!N$52</f>
        <v>683</v>
      </c>
      <c r="N42" s="182"/>
      <c r="O42" s="182"/>
      <c r="P42" s="182">
        <f>'実質公債費比率（分子）の構造'!O$52</f>
        <v>706</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10</v>
      </c>
      <c r="C44" s="182"/>
      <c r="D44" s="182"/>
      <c r="E44" s="182">
        <f>'実質公債費比率（分子）の構造'!L$50</f>
        <v>10</v>
      </c>
      <c r="F44" s="182"/>
      <c r="G44" s="182"/>
      <c r="H44" s="182">
        <f>'実質公債費比率（分子）の構造'!M$50</f>
        <v>11</v>
      </c>
      <c r="I44" s="182"/>
      <c r="J44" s="182"/>
      <c r="K44" s="182">
        <f>'実質公債費比率（分子）の構造'!N$50</f>
        <v>7</v>
      </c>
      <c r="L44" s="182"/>
      <c r="M44" s="182"/>
      <c r="N44" s="182">
        <f>'実質公債費比率（分子）の構造'!O$50</f>
        <v>12</v>
      </c>
      <c r="O44" s="182"/>
      <c r="P44" s="182"/>
    </row>
    <row r="45" spans="1:16" x14ac:dyDescent="0.15">
      <c r="A45" s="182" t="s">
        <v>66</v>
      </c>
      <c r="B45" s="182">
        <f>'実質公債費比率（分子）の構造'!K$49</f>
        <v>54</v>
      </c>
      <c r="C45" s="182"/>
      <c r="D45" s="182"/>
      <c r="E45" s="182">
        <f>'実質公債費比率（分子）の構造'!L$49</f>
        <v>36</v>
      </c>
      <c r="F45" s="182"/>
      <c r="G45" s="182"/>
      <c r="H45" s="182">
        <f>'実質公債費比率（分子）の構造'!M$49</f>
        <v>35</v>
      </c>
      <c r="I45" s="182"/>
      <c r="J45" s="182"/>
      <c r="K45" s="182">
        <f>'実質公債費比率（分子）の構造'!N$49</f>
        <v>32</v>
      </c>
      <c r="L45" s="182"/>
      <c r="M45" s="182"/>
      <c r="N45" s="182">
        <f>'実質公債費比率（分子）の構造'!O$49</f>
        <v>37</v>
      </c>
      <c r="O45" s="182"/>
      <c r="P45" s="182"/>
    </row>
    <row r="46" spans="1:16" x14ac:dyDescent="0.15">
      <c r="A46" s="182" t="s">
        <v>67</v>
      </c>
      <c r="B46" s="182">
        <f>'実質公債費比率（分子）の構造'!K$48</f>
        <v>113</v>
      </c>
      <c r="C46" s="182"/>
      <c r="D46" s="182"/>
      <c r="E46" s="182">
        <f>'実質公債費比率（分子）の構造'!L$48</f>
        <v>124</v>
      </c>
      <c r="F46" s="182"/>
      <c r="G46" s="182"/>
      <c r="H46" s="182">
        <f>'実質公債費比率（分子）の構造'!M$48</f>
        <v>111</v>
      </c>
      <c r="I46" s="182"/>
      <c r="J46" s="182"/>
      <c r="K46" s="182">
        <f>'実質公債費比率（分子）の構造'!N$48</f>
        <v>119</v>
      </c>
      <c r="L46" s="182"/>
      <c r="M46" s="182"/>
      <c r="N46" s="182">
        <f>'実質公債費比率（分子）の構造'!O$48</f>
        <v>125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832</v>
      </c>
      <c r="C49" s="182"/>
      <c r="D49" s="182"/>
      <c r="E49" s="182">
        <f>'実質公債費比率（分子）の構造'!L$45</f>
        <v>798</v>
      </c>
      <c r="F49" s="182"/>
      <c r="G49" s="182"/>
      <c r="H49" s="182">
        <f>'実質公債費比率（分子）の構造'!M$45</f>
        <v>755</v>
      </c>
      <c r="I49" s="182"/>
      <c r="J49" s="182"/>
      <c r="K49" s="182">
        <f>'実質公債費比率（分子）の構造'!N$45</f>
        <v>760</v>
      </c>
      <c r="L49" s="182"/>
      <c r="M49" s="182"/>
      <c r="N49" s="182">
        <f>'実質公債費比率（分子）の構造'!O$45</f>
        <v>809</v>
      </c>
      <c r="O49" s="182"/>
      <c r="P49" s="182"/>
    </row>
    <row r="50" spans="1:16" x14ac:dyDescent="0.15">
      <c r="A50" s="182" t="s">
        <v>71</v>
      </c>
      <c r="B50" s="182" t="e">
        <f>NA()</f>
        <v>#N/A</v>
      </c>
      <c r="C50" s="182">
        <f>IF(ISNUMBER('実質公債費比率（分子）の構造'!K$53),'実質公債費比率（分子）の構造'!K$53,NA())</f>
        <v>241</v>
      </c>
      <c r="D50" s="182" t="e">
        <f>NA()</f>
        <v>#N/A</v>
      </c>
      <c r="E50" s="182" t="e">
        <f>NA()</f>
        <v>#N/A</v>
      </c>
      <c r="F50" s="182">
        <f>IF(ISNUMBER('実質公債費比率（分子）の構造'!L$53),'実質公債費比率（分子）の構造'!L$53,NA())</f>
        <v>246</v>
      </c>
      <c r="G50" s="182" t="e">
        <f>NA()</f>
        <v>#N/A</v>
      </c>
      <c r="H50" s="182" t="e">
        <f>NA()</f>
        <v>#N/A</v>
      </c>
      <c r="I50" s="182">
        <f>IF(ISNUMBER('実質公債費比率（分子）の構造'!M$53),'実質公債費比率（分子）の構造'!M$53,NA())</f>
        <v>253</v>
      </c>
      <c r="J50" s="182" t="e">
        <f>NA()</f>
        <v>#N/A</v>
      </c>
      <c r="K50" s="182" t="e">
        <f>NA()</f>
        <v>#N/A</v>
      </c>
      <c r="L50" s="182">
        <f>IF(ISNUMBER('実質公債費比率（分子）の構造'!N$53),'実質公債費比率（分子）の構造'!N$53,NA())</f>
        <v>235</v>
      </c>
      <c r="M50" s="182" t="e">
        <f>NA()</f>
        <v>#N/A</v>
      </c>
      <c r="N50" s="182" t="e">
        <f>NA()</f>
        <v>#N/A</v>
      </c>
      <c r="O50" s="182">
        <f>IF(ISNUMBER('実質公債費比率（分子）の構造'!O$53),'実質公債費比率（分子）の構造'!O$53,NA())</f>
        <v>278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5653</v>
      </c>
      <c r="E56" s="181"/>
      <c r="F56" s="181"/>
      <c r="G56" s="181">
        <f>'将来負担比率（分子）の構造'!J$52</f>
        <v>5357</v>
      </c>
      <c r="H56" s="181"/>
      <c r="I56" s="181"/>
      <c r="J56" s="181">
        <f>'将来負担比率（分子）の構造'!K$52</f>
        <v>5734</v>
      </c>
      <c r="K56" s="181"/>
      <c r="L56" s="181"/>
      <c r="M56" s="181">
        <f>'将来負担比率（分子）の構造'!L$52</f>
        <v>5547</v>
      </c>
      <c r="N56" s="181"/>
      <c r="O56" s="181"/>
      <c r="P56" s="181">
        <f>'将来負担比率（分子）の構造'!M$52</f>
        <v>5616</v>
      </c>
    </row>
    <row r="57" spans="1:16" x14ac:dyDescent="0.15">
      <c r="A57" s="181" t="s">
        <v>42</v>
      </c>
      <c r="B57" s="181"/>
      <c r="C57" s="181"/>
      <c r="D57" s="181">
        <f>'将来負担比率（分子）の構造'!I$51</f>
        <v>700</v>
      </c>
      <c r="E57" s="181"/>
      <c r="F57" s="181"/>
      <c r="G57" s="181">
        <f>'将来負担比率（分子）の構造'!J$51</f>
        <v>652</v>
      </c>
      <c r="H57" s="181"/>
      <c r="I57" s="181"/>
      <c r="J57" s="181">
        <f>'将来負担比率（分子）の構造'!K$51</f>
        <v>584</v>
      </c>
      <c r="K57" s="181"/>
      <c r="L57" s="181"/>
      <c r="M57" s="181">
        <f>'将来負担比率（分子）の構造'!L$51</f>
        <v>536</v>
      </c>
      <c r="N57" s="181"/>
      <c r="O57" s="181"/>
      <c r="P57" s="181">
        <f>'将来負担比率（分子）の構造'!M$51</f>
        <v>472</v>
      </c>
    </row>
    <row r="58" spans="1:16" x14ac:dyDescent="0.15">
      <c r="A58" s="181" t="s">
        <v>41</v>
      </c>
      <c r="B58" s="181"/>
      <c r="C58" s="181"/>
      <c r="D58" s="181">
        <f>'将来負担比率（分子）の構造'!I$50</f>
        <v>2272</v>
      </c>
      <c r="E58" s="181"/>
      <c r="F58" s="181"/>
      <c r="G58" s="181">
        <f>'将来負担比率（分子）の構造'!J$50</f>
        <v>2384</v>
      </c>
      <c r="H58" s="181"/>
      <c r="I58" s="181"/>
      <c r="J58" s="181">
        <f>'将来負担比率（分子）の構造'!K$50</f>
        <v>2363</v>
      </c>
      <c r="K58" s="181"/>
      <c r="L58" s="181"/>
      <c r="M58" s="181">
        <f>'将来負担比率（分子）の構造'!L$50</f>
        <v>2555</v>
      </c>
      <c r="N58" s="181"/>
      <c r="O58" s="181"/>
      <c r="P58" s="181">
        <f>'将来負担比率（分子）の構造'!M$50</f>
        <v>2622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479</v>
      </c>
      <c r="C62" s="181"/>
      <c r="D62" s="181"/>
      <c r="E62" s="181">
        <f>'将来負担比率（分子）の構造'!J$45</f>
        <v>467</v>
      </c>
      <c r="F62" s="181"/>
      <c r="G62" s="181"/>
      <c r="H62" s="181">
        <f>'将来負担比率（分子）の構造'!K$45</f>
        <v>454</v>
      </c>
      <c r="I62" s="181"/>
      <c r="J62" s="181"/>
      <c r="K62" s="181">
        <f>'将来負担比率（分子）の構造'!L$45</f>
        <v>460</v>
      </c>
      <c r="L62" s="181"/>
      <c r="M62" s="181"/>
      <c r="N62" s="181">
        <f>'将来負担比率（分子）の構造'!M$45</f>
        <v>456</v>
      </c>
      <c r="O62" s="181"/>
      <c r="P62" s="181"/>
    </row>
    <row r="63" spans="1:16" x14ac:dyDescent="0.15">
      <c r="A63" s="181" t="s">
        <v>34</v>
      </c>
      <c r="B63" s="181">
        <f>'将来負担比率（分子）の構造'!I$44</f>
        <v>513</v>
      </c>
      <c r="C63" s="181"/>
      <c r="D63" s="181"/>
      <c r="E63" s="181">
        <f>'将来負担比率（分子）の構造'!J$44</f>
        <v>489</v>
      </c>
      <c r="F63" s="181"/>
      <c r="G63" s="181"/>
      <c r="H63" s="181">
        <f>'将来負担比率（分子）の構造'!K$44</f>
        <v>439</v>
      </c>
      <c r="I63" s="181"/>
      <c r="J63" s="181"/>
      <c r="K63" s="181">
        <f>'将来負担比率（分子）の構造'!L$44</f>
        <v>376</v>
      </c>
      <c r="L63" s="181"/>
      <c r="M63" s="181"/>
      <c r="N63" s="181">
        <f>'将来負担比率（分子）の構造'!M$44</f>
        <v>336</v>
      </c>
      <c r="O63" s="181"/>
      <c r="P63" s="181"/>
    </row>
    <row r="64" spans="1:16" x14ac:dyDescent="0.15">
      <c r="A64" s="181" t="s">
        <v>33</v>
      </c>
      <c r="B64" s="181">
        <f>'将来負担比率（分子）の構造'!I$43</f>
        <v>1603</v>
      </c>
      <c r="C64" s="181"/>
      <c r="D64" s="181"/>
      <c r="E64" s="181">
        <f>'将来負担比率（分子）の構造'!J$43</f>
        <v>1503</v>
      </c>
      <c r="F64" s="181"/>
      <c r="G64" s="181"/>
      <c r="H64" s="181">
        <f>'将来負担比率（分子）の構造'!K$43</f>
        <v>1440</v>
      </c>
      <c r="I64" s="181"/>
      <c r="J64" s="181"/>
      <c r="K64" s="181">
        <f>'将来負担比率（分子）の構造'!L$43</f>
        <v>1436</v>
      </c>
      <c r="L64" s="181"/>
      <c r="M64" s="181"/>
      <c r="N64" s="181">
        <f>'将来負担比率（分子）の構造'!M$43</f>
        <v>1789</v>
      </c>
      <c r="O64" s="181"/>
      <c r="P64" s="181"/>
    </row>
    <row r="65" spans="1:16" x14ac:dyDescent="0.15">
      <c r="A65" s="181" t="s">
        <v>32</v>
      </c>
      <c r="B65" s="181">
        <f>'将来負担比率（分子）の構造'!I$42</f>
        <v>32</v>
      </c>
      <c r="C65" s="181"/>
      <c r="D65" s="181"/>
      <c r="E65" s="181">
        <f>'将来負担比率（分子）の構造'!J$42</f>
        <v>21</v>
      </c>
      <c r="F65" s="181"/>
      <c r="G65" s="181"/>
      <c r="H65" s="181">
        <f>'将来負担比率（分子）の構造'!K$42</f>
        <v>10</v>
      </c>
      <c r="I65" s="181"/>
      <c r="J65" s="181"/>
      <c r="K65" s="181">
        <f>'将来負担比率（分子）の構造'!L$42</f>
        <v>44</v>
      </c>
      <c r="L65" s="181"/>
      <c r="M65" s="181"/>
      <c r="N65" s="181">
        <f>'将来負担比率（分子）の構造'!M$42</f>
        <v>32</v>
      </c>
      <c r="O65" s="181"/>
      <c r="P65" s="181"/>
    </row>
    <row r="66" spans="1:16" x14ac:dyDescent="0.15">
      <c r="A66" s="181" t="s">
        <v>31</v>
      </c>
      <c r="B66" s="181">
        <f>'将来負担比率（分子）の構造'!I$41</f>
        <v>6086</v>
      </c>
      <c r="C66" s="181"/>
      <c r="D66" s="181"/>
      <c r="E66" s="181">
        <f>'将来負担比率（分子）の構造'!J$41</f>
        <v>6674</v>
      </c>
      <c r="F66" s="181"/>
      <c r="G66" s="181"/>
      <c r="H66" s="181">
        <f>'将来負担比率（分子）の構造'!K$41</f>
        <v>7201</v>
      </c>
      <c r="I66" s="181"/>
      <c r="J66" s="181"/>
      <c r="K66" s="181">
        <f>'将来負担比率（分子）の構造'!L$41</f>
        <v>6819</v>
      </c>
      <c r="L66" s="181"/>
      <c r="M66" s="181"/>
      <c r="N66" s="181">
        <f>'将来負担比率（分子）の構造'!M$41</f>
        <v>6324</v>
      </c>
      <c r="O66" s="181"/>
      <c r="P66" s="181"/>
    </row>
    <row r="67" spans="1:16" x14ac:dyDescent="0.15">
      <c r="A67" s="181" t="s">
        <v>75</v>
      </c>
      <c r="B67" s="181" t="e">
        <f>NA()</f>
        <v>#N/A</v>
      </c>
      <c r="C67" s="181">
        <f>IF(ISNUMBER('将来負担比率（分子）の構造'!I$53), IF('将来負担比率（分子）の構造'!I$53 &lt; 0, 0, '将来負担比率（分子）の構造'!I$53), NA())</f>
        <v>89</v>
      </c>
      <c r="D67" s="181" t="e">
        <f>NA()</f>
        <v>#N/A</v>
      </c>
      <c r="E67" s="181" t="e">
        <f>NA()</f>
        <v>#N/A</v>
      </c>
      <c r="F67" s="181">
        <f>IF(ISNUMBER('将来負担比率（分子）の構造'!J$53), IF('将来負担比率（分子）の構造'!J$53 &lt; 0, 0, '将来負担比率（分子）の構造'!J$53), NA())</f>
        <v>761</v>
      </c>
      <c r="G67" s="181" t="e">
        <f>NA()</f>
        <v>#N/A</v>
      </c>
      <c r="H67" s="181" t="e">
        <f>NA()</f>
        <v>#N/A</v>
      </c>
      <c r="I67" s="181">
        <f>IF(ISNUMBER('将来負担比率（分子）の構造'!K$53), IF('将来負担比率（分子）の構造'!K$53 &lt; 0, 0, '将来負担比率（分子）の構造'!K$53), NA())</f>
        <v>862</v>
      </c>
      <c r="J67" s="181" t="e">
        <f>NA()</f>
        <v>#N/A</v>
      </c>
      <c r="K67" s="181" t="e">
        <f>NA()</f>
        <v>#N/A</v>
      </c>
      <c r="L67" s="181">
        <f>IF(ISNUMBER('将来負担比率（分子）の構造'!L$53), IF('将来負担比率（分子）の構造'!L$53 &lt; 0, 0, '将来負担比率（分子）の構造'!L$53), NA())</f>
        <v>496</v>
      </c>
      <c r="M67" s="181" t="e">
        <f>NA()</f>
        <v>#N/A</v>
      </c>
      <c r="N67" s="181" t="e">
        <f>NA()</f>
        <v>#N/A</v>
      </c>
      <c r="O67" s="181">
        <f>IF(ISNUMBER('将来負担比率（分子）の構造'!M$53), IF('将来負担比率（分子）の構造'!M$53 &lt; 0, 0, '将来負担比率（分子）の構造'!M$53), NA())</f>
        <v>226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825</v>
      </c>
      <c r="C72" s="185">
        <f>基金残高に係る経年分析!G55</f>
        <v>826</v>
      </c>
      <c r="D72" s="185">
        <f>基金残高に係る経年分析!H55</f>
        <v>829</v>
      </c>
    </row>
    <row r="73" spans="1:16" x14ac:dyDescent="0.15">
      <c r="A73" s="184" t="s">
        <v>78</v>
      </c>
      <c r="B73" s="185">
        <f>基金残高に係る経年分析!F56</f>
        <v>813</v>
      </c>
      <c r="C73" s="185">
        <f>基金残高に係る経年分析!G56</f>
        <v>813</v>
      </c>
      <c r="D73" s="185">
        <f>基金残高に係る経年分析!H56</f>
        <v>813</v>
      </c>
    </row>
    <row r="74" spans="1:16" x14ac:dyDescent="0.15">
      <c r="A74" s="184" t="s">
        <v>79</v>
      </c>
      <c r="B74" s="185">
        <f>基金残高に係る経年分析!F57</f>
        <v>675</v>
      </c>
      <c r="C74" s="185">
        <f>基金残高に係る経年分析!G57</f>
        <v>862</v>
      </c>
      <c r="D74" s="185">
        <f>基金残高に係る経年分析!H57</f>
        <v>925</v>
      </c>
    </row>
  </sheetData>
  <sheetProtection algorithmName="SHA-512" hashValue="wGddA5O5vdM+KVtjThcxouLu76JziuD6j8Mefc57m5m7Rws69uEIQixGSGkUdf7nBH8nW2gRa98DJJuDXjso8g==" saltValue="JueGQoVe//Y2jOljbes4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255153</v>
      </c>
      <c r="S5" s="675"/>
      <c r="T5" s="675"/>
      <c r="U5" s="675"/>
      <c r="V5" s="675"/>
      <c r="W5" s="675"/>
      <c r="X5" s="675"/>
      <c r="Y5" s="676"/>
      <c r="Z5" s="677">
        <v>5.0999999999999996</v>
      </c>
      <c r="AA5" s="677"/>
      <c r="AB5" s="677"/>
      <c r="AC5" s="677"/>
      <c r="AD5" s="678">
        <v>255153</v>
      </c>
      <c r="AE5" s="678"/>
      <c r="AF5" s="678"/>
      <c r="AG5" s="678"/>
      <c r="AH5" s="678"/>
      <c r="AI5" s="678"/>
      <c r="AJ5" s="678"/>
      <c r="AK5" s="678"/>
      <c r="AL5" s="679">
        <v>10.5</v>
      </c>
      <c r="AM5" s="680"/>
      <c r="AN5" s="680"/>
      <c r="AO5" s="681"/>
      <c r="AP5" s="671" t="s">
        <v>225</v>
      </c>
      <c r="AQ5" s="672"/>
      <c r="AR5" s="672"/>
      <c r="AS5" s="672"/>
      <c r="AT5" s="672"/>
      <c r="AU5" s="672"/>
      <c r="AV5" s="672"/>
      <c r="AW5" s="672"/>
      <c r="AX5" s="672"/>
      <c r="AY5" s="672"/>
      <c r="AZ5" s="672"/>
      <c r="BA5" s="672"/>
      <c r="BB5" s="672"/>
      <c r="BC5" s="672"/>
      <c r="BD5" s="672"/>
      <c r="BE5" s="672"/>
      <c r="BF5" s="673"/>
      <c r="BG5" s="685">
        <v>248123</v>
      </c>
      <c r="BH5" s="686"/>
      <c r="BI5" s="686"/>
      <c r="BJ5" s="686"/>
      <c r="BK5" s="686"/>
      <c r="BL5" s="686"/>
      <c r="BM5" s="686"/>
      <c r="BN5" s="687"/>
      <c r="BO5" s="688">
        <v>97.2</v>
      </c>
      <c r="BP5" s="688"/>
      <c r="BQ5" s="688"/>
      <c r="BR5" s="688"/>
      <c r="BS5" s="689">
        <v>2087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23000</v>
      </c>
      <c r="S6" s="686"/>
      <c r="T6" s="686"/>
      <c r="U6" s="686"/>
      <c r="V6" s="686"/>
      <c r="W6" s="686"/>
      <c r="X6" s="686"/>
      <c r="Y6" s="687"/>
      <c r="Z6" s="688">
        <v>0.5</v>
      </c>
      <c r="AA6" s="688"/>
      <c r="AB6" s="688"/>
      <c r="AC6" s="688"/>
      <c r="AD6" s="689">
        <v>23000</v>
      </c>
      <c r="AE6" s="689"/>
      <c r="AF6" s="689"/>
      <c r="AG6" s="689"/>
      <c r="AH6" s="689"/>
      <c r="AI6" s="689"/>
      <c r="AJ6" s="689"/>
      <c r="AK6" s="689"/>
      <c r="AL6" s="690">
        <v>0.9</v>
      </c>
      <c r="AM6" s="691"/>
      <c r="AN6" s="691"/>
      <c r="AO6" s="692"/>
      <c r="AP6" s="682" t="s">
        <v>230</v>
      </c>
      <c r="AQ6" s="683"/>
      <c r="AR6" s="683"/>
      <c r="AS6" s="683"/>
      <c r="AT6" s="683"/>
      <c r="AU6" s="683"/>
      <c r="AV6" s="683"/>
      <c r="AW6" s="683"/>
      <c r="AX6" s="683"/>
      <c r="AY6" s="683"/>
      <c r="AZ6" s="683"/>
      <c r="BA6" s="683"/>
      <c r="BB6" s="683"/>
      <c r="BC6" s="683"/>
      <c r="BD6" s="683"/>
      <c r="BE6" s="683"/>
      <c r="BF6" s="684"/>
      <c r="BG6" s="685">
        <v>248123</v>
      </c>
      <c r="BH6" s="686"/>
      <c r="BI6" s="686"/>
      <c r="BJ6" s="686"/>
      <c r="BK6" s="686"/>
      <c r="BL6" s="686"/>
      <c r="BM6" s="686"/>
      <c r="BN6" s="687"/>
      <c r="BO6" s="688">
        <v>97.2</v>
      </c>
      <c r="BP6" s="688"/>
      <c r="BQ6" s="688"/>
      <c r="BR6" s="688"/>
      <c r="BS6" s="689">
        <v>2087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42990</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42990</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235</v>
      </c>
      <c r="S7" s="686"/>
      <c r="T7" s="686"/>
      <c r="U7" s="686"/>
      <c r="V7" s="686"/>
      <c r="W7" s="686"/>
      <c r="X7" s="686"/>
      <c r="Y7" s="687"/>
      <c r="Z7" s="688">
        <v>0</v>
      </c>
      <c r="AA7" s="688"/>
      <c r="AB7" s="688"/>
      <c r="AC7" s="688"/>
      <c r="AD7" s="689">
        <v>235</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116968</v>
      </c>
      <c r="BH7" s="686"/>
      <c r="BI7" s="686"/>
      <c r="BJ7" s="686"/>
      <c r="BK7" s="686"/>
      <c r="BL7" s="686"/>
      <c r="BM7" s="686"/>
      <c r="BN7" s="687"/>
      <c r="BO7" s="688">
        <v>45.8</v>
      </c>
      <c r="BP7" s="688"/>
      <c r="BQ7" s="688"/>
      <c r="BR7" s="688"/>
      <c r="BS7" s="689">
        <v>2087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1368124</v>
      </c>
      <c r="CS7" s="686"/>
      <c r="CT7" s="686"/>
      <c r="CU7" s="686"/>
      <c r="CV7" s="686"/>
      <c r="CW7" s="686"/>
      <c r="CX7" s="686"/>
      <c r="CY7" s="687"/>
      <c r="CZ7" s="688">
        <v>27.2</v>
      </c>
      <c r="DA7" s="688"/>
      <c r="DB7" s="688"/>
      <c r="DC7" s="688"/>
      <c r="DD7" s="694">
        <v>15521</v>
      </c>
      <c r="DE7" s="686"/>
      <c r="DF7" s="686"/>
      <c r="DG7" s="686"/>
      <c r="DH7" s="686"/>
      <c r="DI7" s="686"/>
      <c r="DJ7" s="686"/>
      <c r="DK7" s="686"/>
      <c r="DL7" s="686"/>
      <c r="DM7" s="686"/>
      <c r="DN7" s="686"/>
      <c r="DO7" s="686"/>
      <c r="DP7" s="687"/>
      <c r="DQ7" s="694">
        <v>433680</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571</v>
      </c>
      <c r="S8" s="686"/>
      <c r="T8" s="686"/>
      <c r="U8" s="686"/>
      <c r="V8" s="686"/>
      <c r="W8" s="686"/>
      <c r="X8" s="686"/>
      <c r="Y8" s="687"/>
      <c r="Z8" s="688">
        <v>0</v>
      </c>
      <c r="AA8" s="688"/>
      <c r="AB8" s="688"/>
      <c r="AC8" s="688"/>
      <c r="AD8" s="689">
        <v>571</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3671</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629042</v>
      </c>
      <c r="CS8" s="686"/>
      <c r="CT8" s="686"/>
      <c r="CU8" s="686"/>
      <c r="CV8" s="686"/>
      <c r="CW8" s="686"/>
      <c r="CX8" s="686"/>
      <c r="CY8" s="687"/>
      <c r="CZ8" s="688">
        <v>12.5</v>
      </c>
      <c r="DA8" s="688"/>
      <c r="DB8" s="688"/>
      <c r="DC8" s="688"/>
      <c r="DD8" s="694">
        <v>1133</v>
      </c>
      <c r="DE8" s="686"/>
      <c r="DF8" s="686"/>
      <c r="DG8" s="686"/>
      <c r="DH8" s="686"/>
      <c r="DI8" s="686"/>
      <c r="DJ8" s="686"/>
      <c r="DK8" s="686"/>
      <c r="DL8" s="686"/>
      <c r="DM8" s="686"/>
      <c r="DN8" s="686"/>
      <c r="DO8" s="686"/>
      <c r="DP8" s="687"/>
      <c r="DQ8" s="694">
        <v>511987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699</v>
      </c>
      <c r="S9" s="686"/>
      <c r="T9" s="686"/>
      <c r="U9" s="686"/>
      <c r="V9" s="686"/>
      <c r="W9" s="686"/>
      <c r="X9" s="686"/>
      <c r="Y9" s="687"/>
      <c r="Z9" s="688">
        <v>0</v>
      </c>
      <c r="AA9" s="688"/>
      <c r="AB9" s="688"/>
      <c r="AC9" s="688"/>
      <c r="AD9" s="689">
        <v>699</v>
      </c>
      <c r="AE9" s="689"/>
      <c r="AF9" s="689"/>
      <c r="AG9" s="689"/>
      <c r="AH9" s="689"/>
      <c r="AI9" s="689"/>
      <c r="AJ9" s="689"/>
      <c r="AK9" s="689"/>
      <c r="AL9" s="690">
        <v>0</v>
      </c>
      <c r="AM9" s="691"/>
      <c r="AN9" s="691"/>
      <c r="AO9" s="692"/>
      <c r="AP9" s="682" t="s">
        <v>239</v>
      </c>
      <c r="AQ9" s="683"/>
      <c r="AR9" s="683"/>
      <c r="AS9" s="683"/>
      <c r="AT9" s="683"/>
      <c r="AU9" s="683"/>
      <c r="AV9" s="683"/>
      <c r="AW9" s="683"/>
      <c r="AX9" s="683"/>
      <c r="AY9" s="683"/>
      <c r="AZ9" s="683"/>
      <c r="BA9" s="683"/>
      <c r="BB9" s="683"/>
      <c r="BC9" s="683"/>
      <c r="BD9" s="683"/>
      <c r="BE9" s="683"/>
      <c r="BF9" s="684"/>
      <c r="BG9" s="685">
        <v>102817</v>
      </c>
      <c r="BH9" s="686"/>
      <c r="BI9" s="686"/>
      <c r="BJ9" s="686"/>
      <c r="BK9" s="686"/>
      <c r="BL9" s="686"/>
      <c r="BM9" s="686"/>
      <c r="BN9" s="687"/>
      <c r="BO9" s="688">
        <v>40.299999999999997</v>
      </c>
      <c r="BP9" s="688"/>
      <c r="BQ9" s="688"/>
      <c r="BR9" s="688"/>
      <c r="BS9" s="694" t="s">
        <v>128</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408334</v>
      </c>
      <c r="CS9" s="686"/>
      <c r="CT9" s="686"/>
      <c r="CU9" s="686"/>
      <c r="CV9" s="686"/>
      <c r="CW9" s="686"/>
      <c r="CX9" s="686"/>
      <c r="CY9" s="687"/>
      <c r="CZ9" s="688">
        <v>8.1</v>
      </c>
      <c r="DA9" s="688"/>
      <c r="DB9" s="688"/>
      <c r="DC9" s="688"/>
      <c r="DD9" s="694">
        <v>17115</v>
      </c>
      <c r="DE9" s="686"/>
      <c r="DF9" s="686"/>
      <c r="DG9" s="686"/>
      <c r="DH9" s="686"/>
      <c r="DI9" s="686"/>
      <c r="DJ9" s="686"/>
      <c r="DK9" s="686"/>
      <c r="DL9" s="686"/>
      <c r="DM9" s="686"/>
      <c r="DN9" s="686"/>
      <c r="DO9" s="686"/>
      <c r="DP9" s="687"/>
      <c r="DQ9" s="694">
        <v>284018</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242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8381</v>
      </c>
      <c r="BH10" s="686"/>
      <c r="BI10" s="686"/>
      <c r="BJ10" s="686"/>
      <c r="BK10" s="686"/>
      <c r="BL10" s="686"/>
      <c r="BM10" s="686"/>
      <c r="BN10" s="687"/>
      <c r="BO10" s="688">
        <v>3.3</v>
      </c>
      <c r="BP10" s="688"/>
      <c r="BQ10" s="688"/>
      <c r="BR10" s="688"/>
      <c r="BS10" s="694">
        <v>1487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47</v>
      </c>
      <c r="CS10" s="686"/>
      <c r="CT10" s="686"/>
      <c r="CU10" s="686"/>
      <c r="CV10" s="686"/>
      <c r="CW10" s="686"/>
      <c r="CX10" s="686"/>
      <c r="CY10" s="687"/>
      <c r="CZ10" s="688">
        <v>0</v>
      </c>
      <c r="DA10" s="688"/>
      <c r="DB10" s="688"/>
      <c r="DC10" s="688"/>
      <c r="DD10" s="694" t="s">
        <v>242</v>
      </c>
      <c r="DE10" s="686"/>
      <c r="DF10" s="686"/>
      <c r="DG10" s="686"/>
      <c r="DH10" s="686"/>
      <c r="DI10" s="686"/>
      <c r="DJ10" s="686"/>
      <c r="DK10" s="686"/>
      <c r="DL10" s="686"/>
      <c r="DM10" s="686"/>
      <c r="DN10" s="686"/>
      <c r="DO10" s="686"/>
      <c r="DP10" s="687"/>
      <c r="DQ10" s="694">
        <v>47</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66616</v>
      </c>
      <c r="S11" s="686"/>
      <c r="T11" s="686"/>
      <c r="U11" s="686"/>
      <c r="V11" s="686"/>
      <c r="W11" s="686"/>
      <c r="X11" s="686"/>
      <c r="Y11" s="687"/>
      <c r="Z11" s="690">
        <v>1.3</v>
      </c>
      <c r="AA11" s="691"/>
      <c r="AB11" s="691"/>
      <c r="AC11" s="703"/>
      <c r="AD11" s="694">
        <v>66616</v>
      </c>
      <c r="AE11" s="686"/>
      <c r="AF11" s="686"/>
      <c r="AG11" s="686"/>
      <c r="AH11" s="686"/>
      <c r="AI11" s="686"/>
      <c r="AJ11" s="686"/>
      <c r="AK11" s="687"/>
      <c r="AL11" s="690">
        <v>2.7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2099</v>
      </c>
      <c r="BH11" s="686"/>
      <c r="BI11" s="686"/>
      <c r="BJ11" s="686"/>
      <c r="BK11" s="686"/>
      <c r="BL11" s="686"/>
      <c r="BM11" s="686"/>
      <c r="BN11" s="687"/>
      <c r="BO11" s="688">
        <v>0.8</v>
      </c>
      <c r="BP11" s="688"/>
      <c r="BQ11" s="688"/>
      <c r="BR11" s="688"/>
      <c r="BS11" s="694">
        <v>600</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152505</v>
      </c>
      <c r="CS11" s="686"/>
      <c r="CT11" s="686"/>
      <c r="CU11" s="686"/>
      <c r="CV11" s="686"/>
      <c r="CW11" s="686"/>
      <c r="CX11" s="686"/>
      <c r="CY11" s="687"/>
      <c r="CZ11" s="688">
        <v>3</v>
      </c>
      <c r="DA11" s="688"/>
      <c r="DB11" s="688"/>
      <c r="DC11" s="688"/>
      <c r="DD11" s="694">
        <v>49928</v>
      </c>
      <c r="DE11" s="686"/>
      <c r="DF11" s="686"/>
      <c r="DG11" s="686"/>
      <c r="DH11" s="686"/>
      <c r="DI11" s="686"/>
      <c r="DJ11" s="686"/>
      <c r="DK11" s="686"/>
      <c r="DL11" s="686"/>
      <c r="DM11" s="686"/>
      <c r="DN11" s="686"/>
      <c r="DO11" s="686"/>
      <c r="DP11" s="687"/>
      <c r="DQ11" s="694">
        <v>79047</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242</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95736</v>
      </c>
      <c r="BH12" s="686"/>
      <c r="BI12" s="686"/>
      <c r="BJ12" s="686"/>
      <c r="BK12" s="686"/>
      <c r="BL12" s="686"/>
      <c r="BM12" s="686"/>
      <c r="BN12" s="687"/>
      <c r="BO12" s="688">
        <v>37.5</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295902</v>
      </c>
      <c r="CS12" s="686"/>
      <c r="CT12" s="686"/>
      <c r="CU12" s="686"/>
      <c r="CV12" s="686"/>
      <c r="CW12" s="686"/>
      <c r="CX12" s="686"/>
      <c r="CY12" s="687"/>
      <c r="CZ12" s="688">
        <v>5.9</v>
      </c>
      <c r="DA12" s="688"/>
      <c r="DB12" s="688"/>
      <c r="DC12" s="688"/>
      <c r="DD12" s="694">
        <v>5069</v>
      </c>
      <c r="DE12" s="686"/>
      <c r="DF12" s="686"/>
      <c r="DG12" s="686"/>
      <c r="DH12" s="686"/>
      <c r="DI12" s="686"/>
      <c r="DJ12" s="686"/>
      <c r="DK12" s="686"/>
      <c r="DL12" s="686"/>
      <c r="DM12" s="686"/>
      <c r="DN12" s="686"/>
      <c r="DO12" s="686"/>
      <c r="DP12" s="687"/>
      <c r="DQ12" s="694">
        <v>151986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242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89736</v>
      </c>
      <c r="BH13" s="686"/>
      <c r="BI13" s="686"/>
      <c r="BJ13" s="686"/>
      <c r="BK13" s="686"/>
      <c r="BL13" s="686"/>
      <c r="BM13" s="686"/>
      <c r="BN13" s="687"/>
      <c r="BO13" s="688">
        <v>35.200000000000003</v>
      </c>
      <c r="BP13" s="688"/>
      <c r="BQ13" s="688"/>
      <c r="BR13" s="688"/>
      <c r="BS13" s="694" t="s">
        <v>128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857786</v>
      </c>
      <c r="CS13" s="686"/>
      <c r="CT13" s="686"/>
      <c r="CU13" s="686"/>
      <c r="CV13" s="686"/>
      <c r="CW13" s="686"/>
      <c r="CX13" s="686"/>
      <c r="CY13" s="687"/>
      <c r="CZ13" s="688">
        <v>17.100000000000001</v>
      </c>
      <c r="DA13" s="688"/>
      <c r="DB13" s="688"/>
      <c r="DC13" s="688"/>
      <c r="DD13" s="694">
        <v>196997</v>
      </c>
      <c r="DE13" s="686"/>
      <c r="DF13" s="686"/>
      <c r="DG13" s="686"/>
      <c r="DH13" s="686"/>
      <c r="DI13" s="686"/>
      <c r="DJ13" s="686"/>
      <c r="DK13" s="686"/>
      <c r="DL13" s="686"/>
      <c r="DM13" s="686"/>
      <c r="DN13" s="686"/>
      <c r="DO13" s="686"/>
      <c r="DP13" s="687"/>
      <c r="DQ13" s="694">
        <v>421625</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242</v>
      </c>
      <c r="AA14" s="688"/>
      <c r="AB14" s="688"/>
      <c r="AC14" s="688"/>
      <c r="AD14" s="689" t="s">
        <v>128</v>
      </c>
      <c r="AE14" s="689"/>
      <c r="AF14" s="689"/>
      <c r="AG14" s="689"/>
      <c r="AH14" s="689"/>
      <c r="AI14" s="689"/>
      <c r="AJ14" s="689"/>
      <c r="AK14" s="689"/>
      <c r="AL14" s="690" t="s">
        <v>242</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8681</v>
      </c>
      <c r="BH14" s="686"/>
      <c r="BI14" s="686"/>
      <c r="BJ14" s="686"/>
      <c r="BK14" s="686"/>
      <c r="BL14" s="686"/>
      <c r="BM14" s="686"/>
      <c r="BN14" s="687"/>
      <c r="BO14" s="688">
        <v>3.4</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177209</v>
      </c>
      <c r="CS14" s="686"/>
      <c r="CT14" s="686"/>
      <c r="CU14" s="686"/>
      <c r="CV14" s="686"/>
      <c r="CW14" s="686"/>
      <c r="CX14" s="686"/>
      <c r="CY14" s="687"/>
      <c r="CZ14" s="688">
        <v>3.5</v>
      </c>
      <c r="DA14" s="688"/>
      <c r="DB14" s="688"/>
      <c r="DC14" s="688"/>
      <c r="DD14" s="694">
        <v>9261</v>
      </c>
      <c r="DE14" s="686"/>
      <c r="DF14" s="686"/>
      <c r="DG14" s="686"/>
      <c r="DH14" s="686"/>
      <c r="DI14" s="686"/>
      <c r="DJ14" s="686"/>
      <c r="DK14" s="686"/>
      <c r="DL14" s="686"/>
      <c r="DM14" s="686"/>
      <c r="DN14" s="686"/>
      <c r="DO14" s="686"/>
      <c r="DP14" s="687"/>
      <c r="DQ14" s="694">
        <v>171279</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128</v>
      </c>
      <c r="AA15" s="688"/>
      <c r="AB15" s="688"/>
      <c r="AC15" s="688"/>
      <c r="AD15" s="689" t="s">
        <v>242</v>
      </c>
      <c r="AE15" s="689"/>
      <c r="AF15" s="689"/>
      <c r="AG15" s="689"/>
      <c r="AH15" s="689"/>
      <c r="AI15" s="689"/>
      <c r="AJ15" s="689"/>
      <c r="AK15" s="689"/>
      <c r="AL15" s="690" t="s">
        <v>242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26738</v>
      </c>
      <c r="BH15" s="686"/>
      <c r="BI15" s="686"/>
      <c r="BJ15" s="686"/>
      <c r="BK15" s="686"/>
      <c r="BL15" s="686"/>
      <c r="BM15" s="686"/>
      <c r="BN15" s="687"/>
      <c r="BO15" s="688">
        <v>10.5</v>
      </c>
      <c r="BP15" s="688"/>
      <c r="BQ15" s="688"/>
      <c r="BR15" s="688"/>
      <c r="BS15" s="694" t="s">
        <v>242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278760</v>
      </c>
      <c r="CS15" s="686"/>
      <c r="CT15" s="686"/>
      <c r="CU15" s="686"/>
      <c r="CV15" s="686"/>
      <c r="CW15" s="686"/>
      <c r="CX15" s="686"/>
      <c r="CY15" s="687"/>
      <c r="CZ15" s="688">
        <v>5.6</v>
      </c>
      <c r="DA15" s="688"/>
      <c r="DB15" s="688"/>
      <c r="DC15" s="688"/>
      <c r="DD15" s="694">
        <v>24548</v>
      </c>
      <c r="DE15" s="686"/>
      <c r="DF15" s="686"/>
      <c r="DG15" s="686"/>
      <c r="DH15" s="686"/>
      <c r="DI15" s="686"/>
      <c r="DJ15" s="686"/>
      <c r="DK15" s="686"/>
      <c r="DL15" s="686"/>
      <c r="DM15" s="686"/>
      <c r="DN15" s="686"/>
      <c r="DO15" s="686"/>
      <c r="DP15" s="687"/>
      <c r="DQ15" s="694">
        <v>203087</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1590</v>
      </c>
      <c r="S16" s="686"/>
      <c r="T16" s="686"/>
      <c r="U16" s="686"/>
      <c r="V16" s="686"/>
      <c r="W16" s="686"/>
      <c r="X16" s="686"/>
      <c r="Y16" s="687"/>
      <c r="Z16" s="688">
        <v>0</v>
      </c>
      <c r="AA16" s="688"/>
      <c r="AB16" s="688"/>
      <c r="AC16" s="688"/>
      <c r="AD16" s="689">
        <v>1590</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128</v>
      </c>
      <c r="DA16" s="688"/>
      <c r="DB16" s="688"/>
      <c r="DC16" s="688"/>
      <c r="DD16" s="694" t="s">
        <v>242</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506</v>
      </c>
      <c r="S17" s="686"/>
      <c r="T17" s="686"/>
      <c r="U17" s="686"/>
      <c r="V17" s="686"/>
      <c r="W17" s="686"/>
      <c r="X17" s="686"/>
      <c r="Y17" s="687"/>
      <c r="Z17" s="688">
        <v>0</v>
      </c>
      <c r="AA17" s="688"/>
      <c r="AB17" s="688"/>
      <c r="AC17" s="688"/>
      <c r="AD17" s="689">
        <v>506</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810349</v>
      </c>
      <c r="CS17" s="686"/>
      <c r="CT17" s="686"/>
      <c r="CU17" s="686"/>
      <c r="CV17" s="686"/>
      <c r="CW17" s="686"/>
      <c r="CX17" s="686"/>
      <c r="CY17" s="687"/>
      <c r="CZ17" s="688">
        <v>16.100000000000001</v>
      </c>
      <c r="DA17" s="688"/>
      <c r="DB17" s="688"/>
      <c r="DC17" s="688"/>
      <c r="DD17" s="694" t="s">
        <v>128</v>
      </c>
      <c r="DE17" s="686"/>
      <c r="DF17" s="686"/>
      <c r="DG17" s="686"/>
      <c r="DH17" s="686"/>
      <c r="DI17" s="686"/>
      <c r="DJ17" s="686"/>
      <c r="DK17" s="686"/>
      <c r="DL17" s="686"/>
      <c r="DM17" s="686"/>
      <c r="DN17" s="686"/>
      <c r="DO17" s="686"/>
      <c r="DP17" s="687"/>
      <c r="DQ17" s="694">
        <v>705105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1054</v>
      </c>
      <c r="S18" s="686"/>
      <c r="T18" s="686"/>
      <c r="U18" s="686"/>
      <c r="V18" s="686"/>
      <c r="W18" s="686"/>
      <c r="X18" s="686"/>
      <c r="Y18" s="687"/>
      <c r="Z18" s="688">
        <v>0</v>
      </c>
      <c r="AA18" s="688"/>
      <c r="AB18" s="688"/>
      <c r="AC18" s="688"/>
      <c r="AD18" s="689">
        <v>1054</v>
      </c>
      <c r="AE18" s="689"/>
      <c r="AF18" s="689"/>
      <c r="AG18" s="689"/>
      <c r="AH18" s="689"/>
      <c r="AI18" s="689"/>
      <c r="AJ18" s="689"/>
      <c r="AK18" s="689"/>
      <c r="AL18" s="690">
        <v>0</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242</v>
      </c>
      <c r="BP18" s="688"/>
      <c r="BQ18" s="688"/>
      <c r="BR18" s="688"/>
      <c r="BS18" s="694" t="s">
        <v>242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242</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253</v>
      </c>
      <c r="S19" s="686"/>
      <c r="T19" s="686"/>
      <c r="U19" s="686"/>
      <c r="V19" s="686"/>
      <c r="W19" s="686"/>
      <c r="X19" s="686"/>
      <c r="Y19" s="687"/>
      <c r="Z19" s="688">
        <v>0</v>
      </c>
      <c r="AA19" s="688"/>
      <c r="AB19" s="688"/>
      <c r="AC19" s="688"/>
      <c r="AD19" s="689">
        <v>253</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7030</v>
      </c>
      <c r="BH19" s="686"/>
      <c r="BI19" s="686"/>
      <c r="BJ19" s="686"/>
      <c r="BK19" s="686"/>
      <c r="BL19" s="686"/>
      <c r="BM19" s="686"/>
      <c r="BN19" s="687"/>
      <c r="BO19" s="688">
        <v>2.8</v>
      </c>
      <c r="BP19" s="688"/>
      <c r="BQ19" s="688"/>
      <c r="BR19" s="688"/>
      <c r="BS19" s="694" t="s">
        <v>242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242</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598</v>
      </c>
      <c r="S20" s="686"/>
      <c r="T20" s="686"/>
      <c r="U20" s="686"/>
      <c r="V20" s="686"/>
      <c r="W20" s="686"/>
      <c r="X20" s="686"/>
      <c r="Y20" s="687"/>
      <c r="Z20" s="688">
        <v>0</v>
      </c>
      <c r="AA20" s="688"/>
      <c r="AB20" s="688"/>
      <c r="AC20" s="688"/>
      <c r="AD20" s="689">
        <v>598</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7030</v>
      </c>
      <c r="BH20" s="686"/>
      <c r="BI20" s="686"/>
      <c r="BJ20" s="686"/>
      <c r="BK20" s="686"/>
      <c r="BL20" s="686"/>
      <c r="BM20" s="686"/>
      <c r="BN20" s="687"/>
      <c r="BO20" s="688">
        <v>2.8</v>
      </c>
      <c r="BP20" s="688"/>
      <c r="BQ20" s="688"/>
      <c r="BR20" s="688"/>
      <c r="BS20" s="694" t="s">
        <v>242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5021048</v>
      </c>
      <c r="CS20" s="686"/>
      <c r="CT20" s="686"/>
      <c r="CU20" s="686"/>
      <c r="CV20" s="686"/>
      <c r="CW20" s="686"/>
      <c r="CX20" s="686"/>
      <c r="CY20" s="687"/>
      <c r="CZ20" s="688">
        <v>100</v>
      </c>
      <c r="DA20" s="688"/>
      <c r="DB20" s="688"/>
      <c r="DC20" s="688"/>
      <c r="DD20" s="694">
        <v>319572</v>
      </c>
      <c r="DE20" s="686"/>
      <c r="DF20" s="686"/>
      <c r="DG20" s="686"/>
      <c r="DH20" s="686"/>
      <c r="DI20" s="686"/>
      <c r="DJ20" s="686"/>
      <c r="DK20" s="686"/>
      <c r="DL20" s="686"/>
      <c r="DM20" s="686"/>
      <c r="DN20" s="686"/>
      <c r="DO20" s="686"/>
      <c r="DP20" s="687"/>
      <c r="DQ20" s="694">
        <v>3004851</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203</v>
      </c>
      <c r="S21" s="686"/>
      <c r="T21" s="686"/>
      <c r="U21" s="686"/>
      <c r="V21" s="686"/>
      <c r="W21" s="686"/>
      <c r="X21" s="686"/>
      <c r="Y21" s="687"/>
      <c r="Z21" s="688">
        <v>0</v>
      </c>
      <c r="AA21" s="688"/>
      <c r="AB21" s="688"/>
      <c r="AC21" s="688"/>
      <c r="AD21" s="689">
        <v>203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7030</v>
      </c>
      <c r="BH21" s="686"/>
      <c r="BI21" s="686"/>
      <c r="BJ21" s="686"/>
      <c r="BK21" s="686"/>
      <c r="BL21" s="686"/>
      <c r="BM21" s="686"/>
      <c r="BN21" s="687"/>
      <c r="BO21" s="688">
        <v>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2347455</v>
      </c>
      <c r="S22" s="686"/>
      <c r="T22" s="686"/>
      <c r="U22" s="686"/>
      <c r="V22" s="686"/>
      <c r="W22" s="686"/>
      <c r="X22" s="686"/>
      <c r="Y22" s="687"/>
      <c r="Z22" s="688">
        <v>46.5</v>
      </c>
      <c r="AA22" s="688"/>
      <c r="AB22" s="688"/>
      <c r="AC22" s="688"/>
      <c r="AD22" s="689">
        <v>2048817</v>
      </c>
      <c r="AE22" s="689"/>
      <c r="AF22" s="689"/>
      <c r="AG22" s="689"/>
      <c r="AH22" s="689"/>
      <c r="AI22" s="689"/>
      <c r="AJ22" s="689"/>
      <c r="AK22" s="689"/>
      <c r="AL22" s="690">
        <v>84.2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2048817</v>
      </c>
      <c r="S23" s="686"/>
      <c r="T23" s="686"/>
      <c r="U23" s="686"/>
      <c r="V23" s="686"/>
      <c r="W23" s="686"/>
      <c r="X23" s="686"/>
      <c r="Y23" s="687"/>
      <c r="Z23" s="688">
        <v>40.6</v>
      </c>
      <c r="AA23" s="688"/>
      <c r="AB23" s="688"/>
      <c r="AC23" s="688"/>
      <c r="AD23" s="689">
        <v>2048817</v>
      </c>
      <c r="AE23" s="689"/>
      <c r="AF23" s="689"/>
      <c r="AG23" s="689"/>
      <c r="AH23" s="689"/>
      <c r="AI23" s="689"/>
      <c r="AJ23" s="689"/>
      <c r="AK23" s="689"/>
      <c r="AL23" s="690">
        <v>84.2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242</v>
      </c>
      <c r="BP23" s="688"/>
      <c r="BQ23" s="688"/>
      <c r="BR23" s="688"/>
      <c r="BS23" s="694" t="s">
        <v>128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298638</v>
      </c>
      <c r="S24" s="686"/>
      <c r="T24" s="686"/>
      <c r="U24" s="686"/>
      <c r="V24" s="686"/>
      <c r="W24" s="686"/>
      <c r="X24" s="686"/>
      <c r="Y24" s="687"/>
      <c r="Z24" s="688">
        <v>5.9</v>
      </c>
      <c r="AA24" s="688"/>
      <c r="AB24" s="688"/>
      <c r="AC24" s="688"/>
      <c r="AD24" s="689" t="s">
        <v>128</v>
      </c>
      <c r="AE24" s="689"/>
      <c r="AF24" s="689"/>
      <c r="AG24" s="689"/>
      <c r="AH24" s="689"/>
      <c r="AI24" s="689"/>
      <c r="AJ24" s="689"/>
      <c r="AK24" s="689"/>
      <c r="AL24" s="690" t="s">
        <v>242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242</v>
      </c>
      <c r="BP24" s="688"/>
      <c r="BQ24" s="688"/>
      <c r="BR24" s="688"/>
      <c r="BS24" s="694" t="s">
        <v>242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1532874</v>
      </c>
      <c r="CS24" s="675"/>
      <c r="CT24" s="675"/>
      <c r="CU24" s="675"/>
      <c r="CV24" s="675"/>
      <c r="CW24" s="675"/>
      <c r="CX24" s="675"/>
      <c r="CY24" s="676"/>
      <c r="CZ24" s="679">
        <v>30.5</v>
      </c>
      <c r="DA24" s="680"/>
      <c r="DB24" s="680"/>
      <c r="DC24" s="699"/>
      <c r="DD24" s="721">
        <v>1202483</v>
      </c>
      <c r="DE24" s="675"/>
      <c r="DF24" s="675"/>
      <c r="DG24" s="675"/>
      <c r="DH24" s="675"/>
      <c r="DI24" s="675"/>
      <c r="DJ24" s="675"/>
      <c r="DK24" s="676"/>
      <c r="DL24" s="721">
        <v>1131308</v>
      </c>
      <c r="DM24" s="675"/>
      <c r="DN24" s="675"/>
      <c r="DO24" s="675"/>
      <c r="DP24" s="675"/>
      <c r="DQ24" s="675"/>
      <c r="DR24" s="675"/>
      <c r="DS24" s="675"/>
      <c r="DT24" s="675"/>
      <c r="DU24" s="675"/>
      <c r="DV24" s="676"/>
      <c r="DW24" s="679">
        <v>45.2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242</v>
      </c>
      <c r="AA25" s="688"/>
      <c r="AB25" s="688"/>
      <c r="AC25" s="688"/>
      <c r="AD25" s="689" t="s">
        <v>128</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242</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616293</v>
      </c>
      <c r="CS25" s="722"/>
      <c r="CT25" s="722"/>
      <c r="CU25" s="722"/>
      <c r="CV25" s="722"/>
      <c r="CW25" s="722"/>
      <c r="CX25" s="722"/>
      <c r="CY25" s="723"/>
      <c r="CZ25" s="690">
        <v>12.3</v>
      </c>
      <c r="DA25" s="719"/>
      <c r="DB25" s="719"/>
      <c r="DC25" s="724"/>
      <c r="DD25" s="694">
        <v>467907</v>
      </c>
      <c r="DE25" s="722"/>
      <c r="DF25" s="722"/>
      <c r="DG25" s="722"/>
      <c r="DH25" s="722"/>
      <c r="DI25" s="722"/>
      <c r="DJ25" s="722"/>
      <c r="DK25" s="723"/>
      <c r="DL25" s="694">
        <v>398701</v>
      </c>
      <c r="DM25" s="722"/>
      <c r="DN25" s="722"/>
      <c r="DO25" s="722"/>
      <c r="DP25" s="722"/>
      <c r="DQ25" s="722"/>
      <c r="DR25" s="722"/>
      <c r="DS25" s="722"/>
      <c r="DT25" s="722"/>
      <c r="DU25" s="722"/>
      <c r="DV25" s="723"/>
      <c r="DW25" s="690">
        <v>15.9</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2696879</v>
      </c>
      <c r="S26" s="686"/>
      <c r="T26" s="686"/>
      <c r="U26" s="686"/>
      <c r="V26" s="686"/>
      <c r="W26" s="686"/>
      <c r="X26" s="686"/>
      <c r="Y26" s="687"/>
      <c r="Z26" s="688">
        <v>53.4</v>
      </c>
      <c r="AA26" s="688"/>
      <c r="AB26" s="688"/>
      <c r="AC26" s="688"/>
      <c r="AD26" s="689">
        <v>2398241</v>
      </c>
      <c r="AE26" s="689"/>
      <c r="AF26" s="689"/>
      <c r="AG26" s="689"/>
      <c r="AH26" s="689"/>
      <c r="AI26" s="689"/>
      <c r="AJ26" s="689"/>
      <c r="AK26" s="689"/>
      <c r="AL26" s="690">
        <v>98.6</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242</v>
      </c>
      <c r="BH26" s="686"/>
      <c r="BI26" s="686"/>
      <c r="BJ26" s="686"/>
      <c r="BK26" s="686"/>
      <c r="BL26" s="686"/>
      <c r="BM26" s="686"/>
      <c r="BN26" s="687"/>
      <c r="BO26" s="688" t="s">
        <v>128</v>
      </c>
      <c r="BP26" s="688"/>
      <c r="BQ26" s="688"/>
      <c r="BR26" s="688"/>
      <c r="BS26" s="694" t="s">
        <v>242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349022</v>
      </c>
      <c r="CS26" s="686"/>
      <c r="CT26" s="686"/>
      <c r="CU26" s="686"/>
      <c r="CV26" s="686"/>
      <c r="CW26" s="686"/>
      <c r="CX26" s="686"/>
      <c r="CY26" s="687"/>
      <c r="CZ26" s="690">
        <v>7</v>
      </c>
      <c r="DA26" s="719"/>
      <c r="DB26" s="719"/>
      <c r="DC26" s="724"/>
      <c r="DD26" s="694">
        <v>263294</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t="s">
        <v>128</v>
      </c>
      <c r="S27" s="686"/>
      <c r="T27" s="686"/>
      <c r="U27" s="686"/>
      <c r="V27" s="686"/>
      <c r="W27" s="686"/>
      <c r="X27" s="686"/>
      <c r="Y27" s="687"/>
      <c r="Z27" s="688" t="s">
        <v>242</v>
      </c>
      <c r="AA27" s="688"/>
      <c r="AB27" s="688"/>
      <c r="AC27" s="688"/>
      <c r="AD27" s="689" t="s">
        <v>242</v>
      </c>
      <c r="AE27" s="689"/>
      <c r="AF27" s="689"/>
      <c r="AG27" s="689"/>
      <c r="AH27" s="689"/>
      <c r="AI27" s="689"/>
      <c r="AJ27" s="689"/>
      <c r="AK27" s="689"/>
      <c r="AL27" s="690" t="s">
        <v>242</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255153</v>
      </c>
      <c r="BH27" s="686"/>
      <c r="BI27" s="686"/>
      <c r="BJ27" s="686"/>
      <c r="BK27" s="686"/>
      <c r="BL27" s="686"/>
      <c r="BM27" s="686"/>
      <c r="BN27" s="687"/>
      <c r="BO27" s="688">
        <v>100</v>
      </c>
      <c r="BP27" s="688"/>
      <c r="BQ27" s="688"/>
      <c r="BR27" s="688"/>
      <c r="BS27" s="694">
        <v>2087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106232</v>
      </c>
      <c r="CS27" s="722"/>
      <c r="CT27" s="722"/>
      <c r="CU27" s="722"/>
      <c r="CV27" s="722"/>
      <c r="CW27" s="722"/>
      <c r="CX27" s="722"/>
      <c r="CY27" s="723"/>
      <c r="CZ27" s="690">
        <v>2.1</v>
      </c>
      <c r="DA27" s="719"/>
      <c r="DB27" s="719"/>
      <c r="DC27" s="724"/>
      <c r="DD27" s="694">
        <v>29471</v>
      </c>
      <c r="DE27" s="722"/>
      <c r="DF27" s="722"/>
      <c r="DG27" s="722"/>
      <c r="DH27" s="722"/>
      <c r="DI27" s="722"/>
      <c r="DJ27" s="722"/>
      <c r="DK27" s="723"/>
      <c r="DL27" s="694">
        <v>27502</v>
      </c>
      <c r="DM27" s="722"/>
      <c r="DN27" s="722"/>
      <c r="DO27" s="722"/>
      <c r="DP27" s="722"/>
      <c r="DQ27" s="722"/>
      <c r="DR27" s="722"/>
      <c r="DS27" s="722"/>
      <c r="DT27" s="722"/>
      <c r="DU27" s="722"/>
      <c r="DV27" s="723"/>
      <c r="DW27" s="690">
        <v>1.1000000000000001</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13753</v>
      </c>
      <c r="S28" s="686"/>
      <c r="T28" s="686"/>
      <c r="U28" s="686"/>
      <c r="V28" s="686"/>
      <c r="W28" s="686"/>
      <c r="X28" s="686"/>
      <c r="Y28" s="687"/>
      <c r="Z28" s="688">
        <v>0.3</v>
      </c>
      <c r="AA28" s="688"/>
      <c r="AB28" s="688"/>
      <c r="AC28" s="688"/>
      <c r="AD28" s="689">
        <v>21</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810349</v>
      </c>
      <c r="CS28" s="686"/>
      <c r="CT28" s="686"/>
      <c r="CU28" s="686"/>
      <c r="CV28" s="686"/>
      <c r="CW28" s="686"/>
      <c r="CX28" s="686"/>
      <c r="CY28" s="687"/>
      <c r="CZ28" s="690">
        <v>16.100000000000001</v>
      </c>
      <c r="DA28" s="719"/>
      <c r="DB28" s="719"/>
      <c r="DC28" s="724"/>
      <c r="DD28" s="694">
        <v>705105</v>
      </c>
      <c r="DE28" s="686"/>
      <c r="DF28" s="686"/>
      <c r="DG28" s="686"/>
      <c r="DH28" s="686"/>
      <c r="DI28" s="686"/>
      <c r="DJ28" s="686"/>
      <c r="DK28" s="687"/>
      <c r="DL28" s="694">
        <v>705105</v>
      </c>
      <c r="DM28" s="686"/>
      <c r="DN28" s="686"/>
      <c r="DO28" s="686"/>
      <c r="DP28" s="686"/>
      <c r="DQ28" s="686"/>
      <c r="DR28" s="686"/>
      <c r="DS28" s="686"/>
      <c r="DT28" s="686"/>
      <c r="DU28" s="686"/>
      <c r="DV28" s="687"/>
      <c r="DW28" s="690">
        <v>28.2</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98795</v>
      </c>
      <c r="S29" s="686"/>
      <c r="T29" s="686"/>
      <c r="U29" s="686"/>
      <c r="V29" s="686"/>
      <c r="W29" s="686"/>
      <c r="X29" s="686"/>
      <c r="Y29" s="687"/>
      <c r="Z29" s="688">
        <v>2</v>
      </c>
      <c r="AA29" s="688"/>
      <c r="AB29" s="688"/>
      <c r="AC29" s="688"/>
      <c r="AD29" s="689">
        <v>4525</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70</v>
      </c>
      <c r="CG29" s="701"/>
      <c r="CH29" s="701"/>
      <c r="CI29" s="701"/>
      <c r="CJ29" s="701"/>
      <c r="CK29" s="701"/>
      <c r="CL29" s="701"/>
      <c r="CM29" s="701"/>
      <c r="CN29" s="701"/>
      <c r="CO29" s="701"/>
      <c r="CP29" s="701"/>
      <c r="CQ29" s="702"/>
      <c r="CR29" s="685">
        <v>808982</v>
      </c>
      <c r="CS29" s="722"/>
      <c r="CT29" s="722"/>
      <c r="CU29" s="722"/>
      <c r="CV29" s="722"/>
      <c r="CW29" s="722"/>
      <c r="CX29" s="722"/>
      <c r="CY29" s="723"/>
      <c r="CZ29" s="690">
        <v>16.100000000000001</v>
      </c>
      <c r="DA29" s="719"/>
      <c r="DB29" s="719"/>
      <c r="DC29" s="724"/>
      <c r="DD29" s="694">
        <v>703738</v>
      </c>
      <c r="DE29" s="722"/>
      <c r="DF29" s="722"/>
      <c r="DG29" s="722"/>
      <c r="DH29" s="722"/>
      <c r="DI29" s="722"/>
      <c r="DJ29" s="722"/>
      <c r="DK29" s="723"/>
      <c r="DL29" s="694">
        <v>703738</v>
      </c>
      <c r="DM29" s="722"/>
      <c r="DN29" s="722"/>
      <c r="DO29" s="722"/>
      <c r="DP29" s="722"/>
      <c r="DQ29" s="722"/>
      <c r="DR29" s="722"/>
      <c r="DS29" s="722"/>
      <c r="DT29" s="722"/>
      <c r="DU29" s="722"/>
      <c r="DV29" s="723"/>
      <c r="DW29" s="690">
        <v>28.1</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4618</v>
      </c>
      <c r="S30" s="686"/>
      <c r="T30" s="686"/>
      <c r="U30" s="686"/>
      <c r="V30" s="686"/>
      <c r="W30" s="686"/>
      <c r="X30" s="686"/>
      <c r="Y30" s="687"/>
      <c r="Z30" s="688">
        <v>0.1</v>
      </c>
      <c r="AA30" s="688"/>
      <c r="AB30" s="688"/>
      <c r="AC30" s="688"/>
      <c r="AD30" s="689" t="s">
        <v>128</v>
      </c>
      <c r="AE30" s="689"/>
      <c r="AF30" s="689"/>
      <c r="AG30" s="689"/>
      <c r="AH30" s="689"/>
      <c r="AI30" s="689"/>
      <c r="AJ30" s="689"/>
      <c r="AK30" s="689"/>
      <c r="AL30" s="690" t="s">
        <v>242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775625</v>
      </c>
      <c r="CS30" s="686"/>
      <c r="CT30" s="686"/>
      <c r="CU30" s="686"/>
      <c r="CV30" s="686"/>
      <c r="CW30" s="686"/>
      <c r="CX30" s="686"/>
      <c r="CY30" s="687"/>
      <c r="CZ30" s="690">
        <v>15.4</v>
      </c>
      <c r="DA30" s="719"/>
      <c r="DB30" s="719"/>
      <c r="DC30" s="724"/>
      <c r="DD30" s="694">
        <v>672190</v>
      </c>
      <c r="DE30" s="686"/>
      <c r="DF30" s="686"/>
      <c r="DG30" s="686"/>
      <c r="DH30" s="686"/>
      <c r="DI30" s="686"/>
      <c r="DJ30" s="686"/>
      <c r="DK30" s="687"/>
      <c r="DL30" s="694">
        <v>672190</v>
      </c>
      <c r="DM30" s="686"/>
      <c r="DN30" s="686"/>
      <c r="DO30" s="686"/>
      <c r="DP30" s="686"/>
      <c r="DQ30" s="686"/>
      <c r="DR30" s="686"/>
      <c r="DS30" s="686"/>
      <c r="DT30" s="686"/>
      <c r="DU30" s="686"/>
      <c r="DV30" s="687"/>
      <c r="DW30" s="690">
        <v>26.9</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598089</v>
      </c>
      <c r="S31" s="686"/>
      <c r="T31" s="686"/>
      <c r="U31" s="686"/>
      <c r="V31" s="686"/>
      <c r="W31" s="686"/>
      <c r="X31" s="686"/>
      <c r="Y31" s="687"/>
      <c r="Z31" s="688">
        <v>11.8</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41">
        <v>94.6</v>
      </c>
      <c r="BH31" s="737"/>
      <c r="BI31" s="737"/>
      <c r="BJ31" s="737"/>
      <c r="BK31" s="737"/>
      <c r="BL31" s="737"/>
      <c r="BM31" s="680">
        <v>90.6</v>
      </c>
      <c r="BN31" s="737"/>
      <c r="BO31" s="737"/>
      <c r="BP31" s="737"/>
      <c r="BQ31" s="738"/>
      <c r="BR31" s="741">
        <v>99.1</v>
      </c>
      <c r="BS31" s="737"/>
      <c r="BT31" s="737"/>
      <c r="BU31" s="737"/>
      <c r="BV31" s="737"/>
      <c r="BW31" s="737"/>
      <c r="BX31" s="680">
        <v>94.9</v>
      </c>
      <c r="BY31" s="737"/>
      <c r="BZ31" s="737"/>
      <c r="CA31" s="737"/>
      <c r="CB31" s="738"/>
      <c r="CD31" s="733"/>
      <c r="CE31" s="734"/>
      <c r="CF31" s="700" t="s">
        <v>310</v>
      </c>
      <c r="CG31" s="701"/>
      <c r="CH31" s="701"/>
      <c r="CI31" s="701"/>
      <c r="CJ31" s="701"/>
      <c r="CK31" s="701"/>
      <c r="CL31" s="701"/>
      <c r="CM31" s="701"/>
      <c r="CN31" s="701"/>
      <c r="CO31" s="701"/>
      <c r="CP31" s="701"/>
      <c r="CQ31" s="702"/>
      <c r="CR31" s="685">
        <v>33357</v>
      </c>
      <c r="CS31" s="722"/>
      <c r="CT31" s="722"/>
      <c r="CU31" s="722"/>
      <c r="CV31" s="722"/>
      <c r="CW31" s="722"/>
      <c r="CX31" s="722"/>
      <c r="CY31" s="723"/>
      <c r="CZ31" s="690">
        <v>0.7</v>
      </c>
      <c r="DA31" s="719"/>
      <c r="DB31" s="719"/>
      <c r="DC31" s="724"/>
      <c r="DD31" s="694">
        <v>31548</v>
      </c>
      <c r="DE31" s="722"/>
      <c r="DF31" s="722"/>
      <c r="DG31" s="722"/>
      <c r="DH31" s="722"/>
      <c r="DI31" s="722"/>
      <c r="DJ31" s="722"/>
      <c r="DK31" s="723"/>
      <c r="DL31" s="694">
        <v>31548</v>
      </c>
      <c r="DM31" s="722"/>
      <c r="DN31" s="722"/>
      <c r="DO31" s="722"/>
      <c r="DP31" s="722"/>
      <c r="DQ31" s="722"/>
      <c r="DR31" s="722"/>
      <c r="DS31" s="722"/>
      <c r="DT31" s="722"/>
      <c r="DU31" s="722"/>
      <c r="DV31" s="723"/>
      <c r="DW31" s="690">
        <v>1.3</v>
      </c>
      <c r="DX31" s="719"/>
      <c r="DY31" s="719"/>
      <c r="DZ31" s="719"/>
      <c r="EA31" s="719"/>
      <c r="EB31" s="719"/>
      <c r="EC31" s="720"/>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242</v>
      </c>
      <c r="S32" s="686"/>
      <c r="T32" s="686"/>
      <c r="U32" s="686"/>
      <c r="V32" s="686"/>
      <c r="W32" s="686"/>
      <c r="X32" s="686"/>
      <c r="Y32" s="687"/>
      <c r="Z32" s="688" t="s">
        <v>242</v>
      </c>
      <c r="AA32" s="688"/>
      <c r="AB32" s="688"/>
      <c r="AC32" s="688"/>
      <c r="AD32" s="689" t="s">
        <v>242</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98.2</v>
      </c>
      <c r="BH32" s="722"/>
      <c r="BI32" s="722"/>
      <c r="BJ32" s="722"/>
      <c r="BK32" s="722"/>
      <c r="BL32" s="722"/>
      <c r="BM32" s="691">
        <v>92</v>
      </c>
      <c r="BN32" s="739"/>
      <c r="BO32" s="739"/>
      <c r="BP32" s="739"/>
      <c r="BQ32" s="740"/>
      <c r="BR32" s="751">
        <v>98.7</v>
      </c>
      <c r="BS32" s="722"/>
      <c r="BT32" s="722"/>
      <c r="BU32" s="722"/>
      <c r="BV32" s="722"/>
      <c r="BW32" s="722"/>
      <c r="BX32" s="691">
        <v>92.5</v>
      </c>
      <c r="BY32" s="739"/>
      <c r="BZ32" s="739"/>
      <c r="CA32" s="739"/>
      <c r="CB32" s="740"/>
      <c r="CD32" s="735"/>
      <c r="CE32" s="736"/>
      <c r="CF32" s="700" t="s">
        <v>314</v>
      </c>
      <c r="CG32" s="701"/>
      <c r="CH32" s="701"/>
      <c r="CI32" s="701"/>
      <c r="CJ32" s="701"/>
      <c r="CK32" s="701"/>
      <c r="CL32" s="701"/>
      <c r="CM32" s="701"/>
      <c r="CN32" s="701"/>
      <c r="CO32" s="701"/>
      <c r="CP32" s="701"/>
      <c r="CQ32" s="702"/>
      <c r="CR32" s="685">
        <v>1367</v>
      </c>
      <c r="CS32" s="686"/>
      <c r="CT32" s="686"/>
      <c r="CU32" s="686"/>
      <c r="CV32" s="686"/>
      <c r="CW32" s="686"/>
      <c r="CX32" s="686"/>
      <c r="CY32" s="687"/>
      <c r="CZ32" s="690">
        <v>0</v>
      </c>
      <c r="DA32" s="719"/>
      <c r="DB32" s="719"/>
      <c r="DC32" s="724"/>
      <c r="DD32" s="694">
        <v>1367</v>
      </c>
      <c r="DE32" s="686"/>
      <c r="DF32" s="686"/>
      <c r="DG32" s="686"/>
      <c r="DH32" s="686"/>
      <c r="DI32" s="686"/>
      <c r="DJ32" s="686"/>
      <c r="DK32" s="687"/>
      <c r="DL32" s="694">
        <v>1367</v>
      </c>
      <c r="DM32" s="686"/>
      <c r="DN32" s="686"/>
      <c r="DO32" s="686"/>
      <c r="DP32" s="686"/>
      <c r="DQ32" s="686"/>
      <c r="DR32" s="686"/>
      <c r="DS32" s="686"/>
      <c r="DT32" s="686"/>
      <c r="DU32" s="686"/>
      <c r="DV32" s="687"/>
      <c r="DW32" s="690">
        <v>0.1</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371995</v>
      </c>
      <c r="S33" s="686"/>
      <c r="T33" s="686"/>
      <c r="U33" s="686"/>
      <c r="V33" s="686"/>
      <c r="W33" s="686"/>
      <c r="X33" s="686"/>
      <c r="Y33" s="687"/>
      <c r="Z33" s="688">
        <v>7.4</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88</v>
      </c>
      <c r="BH33" s="756"/>
      <c r="BI33" s="756"/>
      <c r="BJ33" s="756"/>
      <c r="BK33" s="756"/>
      <c r="BL33" s="756"/>
      <c r="BM33" s="757">
        <v>84.9</v>
      </c>
      <c r="BN33" s="756"/>
      <c r="BO33" s="756"/>
      <c r="BP33" s="756"/>
      <c r="BQ33" s="758"/>
      <c r="BR33" s="755">
        <v>99.2</v>
      </c>
      <c r="BS33" s="756"/>
      <c r="BT33" s="756"/>
      <c r="BU33" s="756"/>
      <c r="BV33" s="756"/>
      <c r="BW33" s="756"/>
      <c r="BX33" s="757">
        <v>95.6</v>
      </c>
      <c r="BY33" s="756"/>
      <c r="BZ33" s="756"/>
      <c r="CA33" s="756"/>
      <c r="CB33" s="758"/>
      <c r="CD33" s="700" t="s">
        <v>317</v>
      </c>
      <c r="CE33" s="701"/>
      <c r="CF33" s="701"/>
      <c r="CG33" s="701"/>
      <c r="CH33" s="701"/>
      <c r="CI33" s="701"/>
      <c r="CJ33" s="701"/>
      <c r="CK33" s="701"/>
      <c r="CL33" s="701"/>
      <c r="CM33" s="701"/>
      <c r="CN33" s="701"/>
      <c r="CO33" s="701"/>
      <c r="CP33" s="701"/>
      <c r="CQ33" s="702"/>
      <c r="CR33" s="685">
        <v>3168602</v>
      </c>
      <c r="CS33" s="722"/>
      <c r="CT33" s="722"/>
      <c r="CU33" s="722"/>
      <c r="CV33" s="722"/>
      <c r="CW33" s="722"/>
      <c r="CX33" s="722"/>
      <c r="CY33" s="723"/>
      <c r="CZ33" s="690">
        <v>63.1</v>
      </c>
      <c r="DA33" s="719"/>
      <c r="DB33" s="719"/>
      <c r="DC33" s="724"/>
      <c r="DD33" s="694">
        <v>1716541</v>
      </c>
      <c r="DE33" s="722"/>
      <c r="DF33" s="722"/>
      <c r="DG33" s="722"/>
      <c r="DH33" s="722"/>
      <c r="DI33" s="722"/>
      <c r="DJ33" s="722"/>
      <c r="DK33" s="723"/>
      <c r="DL33" s="694">
        <v>880321</v>
      </c>
      <c r="DM33" s="722"/>
      <c r="DN33" s="722"/>
      <c r="DO33" s="722"/>
      <c r="DP33" s="722"/>
      <c r="DQ33" s="722"/>
      <c r="DR33" s="722"/>
      <c r="DS33" s="722"/>
      <c r="DT33" s="722"/>
      <c r="DU33" s="722"/>
      <c r="DV33" s="723"/>
      <c r="DW33" s="690">
        <v>35.200000000000003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65158</v>
      </c>
      <c r="S34" s="686"/>
      <c r="T34" s="686"/>
      <c r="U34" s="686"/>
      <c r="V34" s="686"/>
      <c r="W34" s="686"/>
      <c r="X34" s="686"/>
      <c r="Y34" s="687"/>
      <c r="Z34" s="688">
        <v>1.3</v>
      </c>
      <c r="AA34" s="688"/>
      <c r="AB34" s="688"/>
      <c r="AC34" s="688"/>
      <c r="AD34" s="689">
        <v>25437</v>
      </c>
      <c r="AE34" s="689"/>
      <c r="AF34" s="689"/>
      <c r="AG34" s="689"/>
      <c r="AH34" s="689"/>
      <c r="AI34" s="689"/>
      <c r="AJ34" s="689"/>
      <c r="AK34" s="689"/>
      <c r="AL34" s="690">
        <v>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611319</v>
      </c>
      <c r="CS34" s="686"/>
      <c r="CT34" s="686"/>
      <c r="CU34" s="686"/>
      <c r="CV34" s="686"/>
      <c r="CW34" s="686"/>
      <c r="CX34" s="686"/>
      <c r="CY34" s="687"/>
      <c r="CZ34" s="690">
        <v>12.2</v>
      </c>
      <c r="DA34" s="719"/>
      <c r="DB34" s="719"/>
      <c r="DC34" s="724"/>
      <c r="DD34" s="694">
        <v>312536</v>
      </c>
      <c r="DE34" s="686"/>
      <c r="DF34" s="686"/>
      <c r="DG34" s="686"/>
      <c r="DH34" s="686"/>
      <c r="DI34" s="686"/>
      <c r="DJ34" s="686"/>
      <c r="DK34" s="687"/>
      <c r="DL34" s="694">
        <v>58972</v>
      </c>
      <c r="DM34" s="686"/>
      <c r="DN34" s="686"/>
      <c r="DO34" s="686"/>
      <c r="DP34" s="686"/>
      <c r="DQ34" s="686"/>
      <c r="DR34" s="686"/>
      <c r="DS34" s="686"/>
      <c r="DT34" s="686"/>
      <c r="DU34" s="686"/>
      <c r="DV34" s="687"/>
      <c r="DW34" s="690">
        <v>2.4</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354659</v>
      </c>
      <c r="S35" s="686"/>
      <c r="T35" s="686"/>
      <c r="U35" s="686"/>
      <c r="V35" s="686"/>
      <c r="W35" s="686"/>
      <c r="X35" s="686"/>
      <c r="Y35" s="687"/>
      <c r="Z35" s="688">
        <v>7</v>
      </c>
      <c r="AA35" s="688"/>
      <c r="AB35" s="688"/>
      <c r="AC35" s="688"/>
      <c r="AD35" s="689" t="s">
        <v>242</v>
      </c>
      <c r="AE35" s="689"/>
      <c r="AF35" s="689"/>
      <c r="AG35" s="689"/>
      <c r="AH35" s="689"/>
      <c r="AI35" s="689"/>
      <c r="AJ35" s="689"/>
      <c r="AK35" s="689"/>
      <c r="AL35" s="690" t="s">
        <v>242</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204073</v>
      </c>
      <c r="CS35" s="722"/>
      <c r="CT35" s="722"/>
      <c r="CU35" s="722"/>
      <c r="CV35" s="722"/>
      <c r="CW35" s="722"/>
      <c r="CX35" s="722"/>
      <c r="CY35" s="723"/>
      <c r="CZ35" s="690">
        <v>4.0999999999999996</v>
      </c>
      <c r="DA35" s="719"/>
      <c r="DB35" s="719"/>
      <c r="DC35" s="724"/>
      <c r="DD35" s="694">
        <v>132078</v>
      </c>
      <c r="DE35" s="722"/>
      <c r="DF35" s="722"/>
      <c r="DG35" s="722"/>
      <c r="DH35" s="722"/>
      <c r="DI35" s="722"/>
      <c r="DJ35" s="722"/>
      <c r="DK35" s="723"/>
      <c r="DL35" s="694">
        <v>3962</v>
      </c>
      <c r="DM35" s="722"/>
      <c r="DN35" s="722"/>
      <c r="DO35" s="722"/>
      <c r="DP35" s="722"/>
      <c r="DQ35" s="722"/>
      <c r="DR35" s="722"/>
      <c r="DS35" s="722"/>
      <c r="DT35" s="722"/>
      <c r="DU35" s="722"/>
      <c r="DV35" s="723"/>
      <c r="DW35" s="690">
        <v>0.2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356360</v>
      </c>
      <c r="S36" s="686"/>
      <c r="T36" s="686"/>
      <c r="U36" s="686"/>
      <c r="V36" s="686"/>
      <c r="W36" s="686"/>
      <c r="X36" s="686"/>
      <c r="Y36" s="687"/>
      <c r="Z36" s="688">
        <v>7.1</v>
      </c>
      <c r="AA36" s="688"/>
      <c r="AB36" s="688"/>
      <c r="AC36" s="688"/>
      <c r="AD36" s="689" t="s">
        <v>128</v>
      </c>
      <c r="AE36" s="689"/>
      <c r="AF36" s="689"/>
      <c r="AG36" s="689"/>
      <c r="AH36" s="689"/>
      <c r="AI36" s="689"/>
      <c r="AJ36" s="689"/>
      <c r="AK36" s="689"/>
      <c r="AL36" s="690" t="s">
        <v>128</v>
      </c>
      <c r="AM36" s="691"/>
      <c r="AN36" s="691"/>
      <c r="AO36" s="692"/>
      <c r="AP36" s="235"/>
      <c r="AQ36" s="759" t="s">
        <v>325</v>
      </c>
      <c r="AR36" s="760"/>
      <c r="AS36" s="760"/>
      <c r="AT36" s="760"/>
      <c r="AU36" s="760"/>
      <c r="AV36" s="760"/>
      <c r="AW36" s="760"/>
      <c r="AX36" s="760"/>
      <c r="AY36" s="761"/>
      <c r="AZ36" s="674">
        <v>768253</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6577</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1185384</v>
      </c>
      <c r="CS36" s="686"/>
      <c r="CT36" s="686"/>
      <c r="CU36" s="686"/>
      <c r="CV36" s="686"/>
      <c r="CW36" s="686"/>
      <c r="CX36" s="686"/>
      <c r="CY36" s="687"/>
      <c r="CZ36" s="690">
        <v>23.6</v>
      </c>
      <c r="DA36" s="719"/>
      <c r="DB36" s="719"/>
      <c r="DC36" s="724"/>
      <c r="DD36" s="694">
        <v>625138</v>
      </c>
      <c r="DE36" s="686"/>
      <c r="DF36" s="686"/>
      <c r="DG36" s="686"/>
      <c r="DH36" s="686"/>
      <c r="DI36" s="686"/>
      <c r="DJ36" s="686"/>
      <c r="DK36" s="687"/>
      <c r="DL36" s="694">
        <v>399045</v>
      </c>
      <c r="DM36" s="686"/>
      <c r="DN36" s="686"/>
      <c r="DO36" s="686"/>
      <c r="DP36" s="686"/>
      <c r="DQ36" s="686"/>
      <c r="DR36" s="686"/>
      <c r="DS36" s="686"/>
      <c r="DT36" s="686"/>
      <c r="DU36" s="686"/>
      <c r="DV36" s="687"/>
      <c r="DW36" s="690">
        <v>15.9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37739</v>
      </c>
      <c r="S37" s="686"/>
      <c r="T37" s="686"/>
      <c r="U37" s="686"/>
      <c r="V37" s="686"/>
      <c r="W37" s="686"/>
      <c r="X37" s="686"/>
      <c r="Y37" s="687"/>
      <c r="Z37" s="688">
        <v>0.7</v>
      </c>
      <c r="AA37" s="688"/>
      <c r="AB37" s="688"/>
      <c r="AC37" s="688"/>
      <c r="AD37" s="689" t="s">
        <v>128</v>
      </c>
      <c r="AE37" s="689"/>
      <c r="AF37" s="689"/>
      <c r="AG37" s="689"/>
      <c r="AH37" s="689"/>
      <c r="AI37" s="689"/>
      <c r="AJ37" s="689"/>
      <c r="AK37" s="689"/>
      <c r="AL37" s="690" t="s">
        <v>242</v>
      </c>
      <c r="AM37" s="691"/>
      <c r="AN37" s="691"/>
      <c r="AO37" s="692"/>
      <c r="AQ37" s="763" t="s">
        <v>329</v>
      </c>
      <c r="AR37" s="764"/>
      <c r="AS37" s="764"/>
      <c r="AT37" s="764"/>
      <c r="AU37" s="764"/>
      <c r="AV37" s="764"/>
      <c r="AW37" s="764"/>
      <c r="AX37" s="764"/>
      <c r="AY37" s="765"/>
      <c r="AZ37" s="685">
        <v>251018</v>
      </c>
      <c r="BA37" s="686"/>
      <c r="BB37" s="686"/>
      <c r="BC37" s="686"/>
      <c r="BD37" s="722"/>
      <c r="BE37" s="722"/>
      <c r="BF37" s="740"/>
      <c r="BG37" s="700" t="s">
        <v>330</v>
      </c>
      <c r="BH37" s="701"/>
      <c r="BI37" s="701"/>
      <c r="BJ37" s="701"/>
      <c r="BK37" s="701"/>
      <c r="BL37" s="701"/>
      <c r="BM37" s="701"/>
      <c r="BN37" s="701"/>
      <c r="BO37" s="701"/>
      <c r="BP37" s="701"/>
      <c r="BQ37" s="701"/>
      <c r="BR37" s="701"/>
      <c r="BS37" s="701"/>
      <c r="BT37" s="701"/>
      <c r="BU37" s="702"/>
      <c r="BV37" s="685">
        <v>19938</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345254</v>
      </c>
      <c r="CS37" s="722"/>
      <c r="CT37" s="722"/>
      <c r="CU37" s="722"/>
      <c r="CV37" s="722"/>
      <c r="CW37" s="722"/>
      <c r="CX37" s="722"/>
      <c r="CY37" s="723"/>
      <c r="CZ37" s="690">
        <v>6.9</v>
      </c>
      <c r="DA37" s="719"/>
      <c r="DB37" s="719"/>
      <c r="DC37" s="724"/>
      <c r="DD37" s="694">
        <v>323754</v>
      </c>
      <c r="DE37" s="722"/>
      <c r="DF37" s="722"/>
      <c r="DG37" s="722"/>
      <c r="DH37" s="722"/>
      <c r="DI37" s="722"/>
      <c r="DJ37" s="722"/>
      <c r="DK37" s="723"/>
      <c r="DL37" s="694">
        <v>323754</v>
      </c>
      <c r="DM37" s="722"/>
      <c r="DN37" s="722"/>
      <c r="DO37" s="722"/>
      <c r="DP37" s="722"/>
      <c r="DQ37" s="722"/>
      <c r="DR37" s="722"/>
      <c r="DS37" s="722"/>
      <c r="DT37" s="722"/>
      <c r="DU37" s="722"/>
      <c r="DV37" s="723"/>
      <c r="DW37" s="690">
        <v>12.9</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170290</v>
      </c>
      <c r="S38" s="686"/>
      <c r="T38" s="686"/>
      <c r="U38" s="686"/>
      <c r="V38" s="686"/>
      <c r="W38" s="686"/>
      <c r="X38" s="686"/>
      <c r="Y38" s="687"/>
      <c r="Z38" s="688">
        <v>3.4</v>
      </c>
      <c r="AA38" s="688"/>
      <c r="AB38" s="688"/>
      <c r="AC38" s="688"/>
      <c r="AD38" s="689">
        <v>4396</v>
      </c>
      <c r="AE38" s="689"/>
      <c r="AF38" s="689"/>
      <c r="AG38" s="689"/>
      <c r="AH38" s="689"/>
      <c r="AI38" s="689"/>
      <c r="AJ38" s="689"/>
      <c r="AK38" s="689"/>
      <c r="AL38" s="690">
        <v>0.2</v>
      </c>
      <c r="AM38" s="691"/>
      <c r="AN38" s="691"/>
      <c r="AO38" s="692"/>
      <c r="AQ38" s="763" t="s">
        <v>333</v>
      </c>
      <c r="AR38" s="764"/>
      <c r="AS38" s="764"/>
      <c r="AT38" s="764"/>
      <c r="AU38" s="764"/>
      <c r="AV38" s="764"/>
      <c r="AW38" s="764"/>
      <c r="AX38" s="764"/>
      <c r="AY38" s="765"/>
      <c r="AZ38" s="685">
        <v>132923</v>
      </c>
      <c r="BA38" s="686"/>
      <c r="BB38" s="686"/>
      <c r="BC38" s="686"/>
      <c r="BD38" s="722"/>
      <c r="BE38" s="722"/>
      <c r="BF38" s="740"/>
      <c r="BG38" s="700" t="s">
        <v>334</v>
      </c>
      <c r="BH38" s="701"/>
      <c r="BI38" s="701"/>
      <c r="BJ38" s="701"/>
      <c r="BK38" s="701"/>
      <c r="BL38" s="701"/>
      <c r="BM38" s="701"/>
      <c r="BN38" s="701"/>
      <c r="BO38" s="701"/>
      <c r="BP38" s="701"/>
      <c r="BQ38" s="701"/>
      <c r="BR38" s="701"/>
      <c r="BS38" s="701"/>
      <c r="BT38" s="701"/>
      <c r="BU38" s="702"/>
      <c r="BV38" s="685">
        <v>441</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679742</v>
      </c>
      <c r="CS38" s="686"/>
      <c r="CT38" s="686"/>
      <c r="CU38" s="686"/>
      <c r="CV38" s="686"/>
      <c r="CW38" s="686"/>
      <c r="CX38" s="686"/>
      <c r="CY38" s="687"/>
      <c r="CZ38" s="690">
        <v>13.5</v>
      </c>
      <c r="DA38" s="719"/>
      <c r="DB38" s="719"/>
      <c r="DC38" s="724"/>
      <c r="DD38" s="694">
        <v>645777</v>
      </c>
      <c r="DE38" s="686"/>
      <c r="DF38" s="686"/>
      <c r="DG38" s="686"/>
      <c r="DH38" s="686"/>
      <c r="DI38" s="686"/>
      <c r="DJ38" s="686"/>
      <c r="DK38" s="687"/>
      <c r="DL38" s="694">
        <v>418342</v>
      </c>
      <c r="DM38" s="686"/>
      <c r="DN38" s="686"/>
      <c r="DO38" s="686"/>
      <c r="DP38" s="686"/>
      <c r="DQ38" s="686"/>
      <c r="DR38" s="686"/>
      <c r="DS38" s="686"/>
      <c r="DT38" s="686"/>
      <c r="DU38" s="686"/>
      <c r="DV38" s="687"/>
      <c r="DW38" s="690">
        <v>16.7</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280495</v>
      </c>
      <c r="S39" s="686"/>
      <c r="T39" s="686"/>
      <c r="U39" s="686"/>
      <c r="V39" s="686"/>
      <c r="W39" s="686"/>
      <c r="X39" s="686"/>
      <c r="Y39" s="687"/>
      <c r="Z39" s="688">
        <v>5.6</v>
      </c>
      <c r="AA39" s="688"/>
      <c r="AB39" s="688"/>
      <c r="AC39" s="688"/>
      <c r="AD39" s="689" t="s">
        <v>242</v>
      </c>
      <c r="AE39" s="689"/>
      <c r="AF39" s="689"/>
      <c r="AG39" s="689"/>
      <c r="AH39" s="689"/>
      <c r="AI39" s="689"/>
      <c r="AJ39" s="689"/>
      <c r="AK39" s="689"/>
      <c r="AL39" s="690" t="s">
        <v>242</v>
      </c>
      <c r="AM39" s="691"/>
      <c r="AN39" s="691"/>
      <c r="AO39" s="692"/>
      <c r="AQ39" s="763" t="s">
        <v>337</v>
      </c>
      <c r="AR39" s="764"/>
      <c r="AS39" s="764"/>
      <c r="AT39" s="764"/>
      <c r="AU39" s="764"/>
      <c r="AV39" s="764"/>
      <c r="AW39" s="764"/>
      <c r="AX39" s="764"/>
      <c r="AY39" s="765"/>
      <c r="AZ39" s="685">
        <v>88511</v>
      </c>
      <c r="BA39" s="686"/>
      <c r="BB39" s="686"/>
      <c r="BC39" s="686"/>
      <c r="BD39" s="722"/>
      <c r="BE39" s="722"/>
      <c r="BF39" s="740"/>
      <c r="BG39" s="700" t="s">
        <v>338</v>
      </c>
      <c r="BH39" s="701"/>
      <c r="BI39" s="701"/>
      <c r="BJ39" s="701"/>
      <c r="BK39" s="701"/>
      <c r="BL39" s="701"/>
      <c r="BM39" s="701"/>
      <c r="BN39" s="701"/>
      <c r="BO39" s="701"/>
      <c r="BP39" s="701"/>
      <c r="BQ39" s="701"/>
      <c r="BR39" s="701"/>
      <c r="BS39" s="701"/>
      <c r="BT39" s="701"/>
      <c r="BU39" s="702"/>
      <c r="BV39" s="685">
        <v>722</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421724</v>
      </c>
      <c r="CS39" s="722"/>
      <c r="CT39" s="722"/>
      <c r="CU39" s="722"/>
      <c r="CV39" s="722"/>
      <c r="CW39" s="722"/>
      <c r="CX39" s="722"/>
      <c r="CY39" s="723"/>
      <c r="CZ39" s="690">
        <v>8.4</v>
      </c>
      <c r="DA39" s="719"/>
      <c r="DB39" s="719"/>
      <c r="DC39" s="724"/>
      <c r="DD39" s="694">
        <v>1012</v>
      </c>
      <c r="DE39" s="722"/>
      <c r="DF39" s="722"/>
      <c r="DG39" s="722"/>
      <c r="DH39" s="722"/>
      <c r="DI39" s="722"/>
      <c r="DJ39" s="722"/>
      <c r="DK39" s="723"/>
      <c r="DL39" s="694" t="s">
        <v>242</v>
      </c>
      <c r="DM39" s="722"/>
      <c r="DN39" s="722"/>
      <c r="DO39" s="722"/>
      <c r="DP39" s="722"/>
      <c r="DQ39" s="722"/>
      <c r="DR39" s="722"/>
      <c r="DS39" s="722"/>
      <c r="DT39" s="722"/>
      <c r="DU39" s="722"/>
      <c r="DV39" s="723"/>
      <c r="DW39" s="690" t="s">
        <v>242</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242</v>
      </c>
      <c r="AA40" s="688"/>
      <c r="AB40" s="688"/>
      <c r="AC40" s="688"/>
      <c r="AD40" s="689" t="s">
        <v>128</v>
      </c>
      <c r="AE40" s="689"/>
      <c r="AF40" s="689"/>
      <c r="AG40" s="689"/>
      <c r="AH40" s="689"/>
      <c r="AI40" s="689"/>
      <c r="AJ40" s="689"/>
      <c r="AK40" s="689"/>
      <c r="AL40" s="690" t="s">
        <v>128</v>
      </c>
      <c r="AM40" s="691"/>
      <c r="AN40" s="691"/>
      <c r="AO40" s="692"/>
      <c r="AQ40" s="763" t="s">
        <v>341</v>
      </c>
      <c r="AR40" s="764"/>
      <c r="AS40" s="764"/>
      <c r="AT40" s="764"/>
      <c r="AU40" s="764"/>
      <c r="AV40" s="764"/>
      <c r="AW40" s="764"/>
      <c r="AX40" s="764"/>
      <c r="AY40" s="765"/>
      <c r="AZ40" s="685">
        <v>75336</v>
      </c>
      <c r="BA40" s="686"/>
      <c r="BB40" s="686"/>
      <c r="BC40" s="686"/>
      <c r="BD40" s="722"/>
      <c r="BE40" s="722"/>
      <c r="BF40" s="740"/>
      <c r="BG40" s="766" t="s">
        <v>342</v>
      </c>
      <c r="BH40" s="767"/>
      <c r="BI40" s="767"/>
      <c r="BJ40" s="767"/>
      <c r="BK40" s="767"/>
      <c r="BL40" s="236"/>
      <c r="BM40" s="701" t="s">
        <v>343</v>
      </c>
      <c r="BN40" s="701"/>
      <c r="BO40" s="701"/>
      <c r="BP40" s="701"/>
      <c r="BQ40" s="701"/>
      <c r="BR40" s="701"/>
      <c r="BS40" s="701"/>
      <c r="BT40" s="701"/>
      <c r="BU40" s="702"/>
      <c r="BV40" s="685">
        <v>111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66360</v>
      </c>
      <c r="CS40" s="686"/>
      <c r="CT40" s="686"/>
      <c r="CU40" s="686"/>
      <c r="CV40" s="686"/>
      <c r="CW40" s="686"/>
      <c r="CX40" s="686"/>
      <c r="CY40" s="687"/>
      <c r="CZ40" s="690">
        <v>1.3</v>
      </c>
      <c r="DA40" s="719"/>
      <c r="DB40" s="719"/>
      <c r="DC40" s="724"/>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242</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v>9700</v>
      </c>
      <c r="S41" s="686"/>
      <c r="T41" s="686"/>
      <c r="U41" s="686"/>
      <c r="V41" s="686"/>
      <c r="W41" s="686"/>
      <c r="X41" s="686"/>
      <c r="Y41" s="687"/>
      <c r="Z41" s="688">
        <v>0.2</v>
      </c>
      <c r="AA41" s="688"/>
      <c r="AB41" s="688"/>
      <c r="AC41" s="688"/>
      <c r="AD41" s="689" t="s">
        <v>242</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65650</v>
      </c>
      <c r="BA41" s="686"/>
      <c r="BB41" s="686"/>
      <c r="BC41" s="686"/>
      <c r="BD41" s="722"/>
      <c r="BE41" s="722"/>
      <c r="BF41" s="740"/>
      <c r="BG41" s="766"/>
      <c r="BH41" s="767"/>
      <c r="BI41" s="767"/>
      <c r="BJ41" s="767"/>
      <c r="BK41" s="767"/>
      <c r="BL41" s="236"/>
      <c r="BM41" s="701" t="s">
        <v>347</v>
      </c>
      <c r="BN41" s="701"/>
      <c r="BO41" s="701"/>
      <c r="BP41" s="701"/>
      <c r="BQ41" s="701"/>
      <c r="BR41" s="701"/>
      <c r="BS41" s="701"/>
      <c r="BT41" s="701"/>
      <c r="BU41" s="702"/>
      <c r="BV41" s="685">
        <v>7</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242</v>
      </c>
      <c r="CS41" s="722"/>
      <c r="CT41" s="722"/>
      <c r="CU41" s="722"/>
      <c r="CV41" s="722"/>
      <c r="CW41" s="722"/>
      <c r="CX41" s="722"/>
      <c r="CY41" s="723"/>
      <c r="CZ41" s="690" t="s">
        <v>128</v>
      </c>
      <c r="DA41" s="719"/>
      <c r="DB41" s="719"/>
      <c r="DC41" s="724"/>
      <c r="DD41" s="694" t="s">
        <v>128</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59631</v>
      </c>
      <c r="S42" s="686"/>
      <c r="T42" s="686"/>
      <c r="U42" s="686"/>
      <c r="V42" s="686"/>
      <c r="W42" s="686"/>
      <c r="X42" s="686"/>
      <c r="Y42" s="687"/>
      <c r="Z42" s="688">
        <v>1.2</v>
      </c>
      <c r="AA42" s="688"/>
      <c r="AB42" s="688"/>
      <c r="AC42" s="688"/>
      <c r="AD42" s="689" t="s">
        <v>242</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154815</v>
      </c>
      <c r="BA42" s="777"/>
      <c r="BB42" s="777"/>
      <c r="BC42" s="777"/>
      <c r="BD42" s="756"/>
      <c r="BE42" s="756"/>
      <c r="BF42" s="758"/>
      <c r="BG42" s="768"/>
      <c r="BH42" s="769"/>
      <c r="BI42" s="769"/>
      <c r="BJ42" s="769"/>
      <c r="BK42" s="769"/>
      <c r="BL42" s="237"/>
      <c r="BM42" s="711" t="s">
        <v>351</v>
      </c>
      <c r="BN42" s="711"/>
      <c r="BO42" s="711"/>
      <c r="BP42" s="711"/>
      <c r="BQ42" s="711"/>
      <c r="BR42" s="711"/>
      <c r="BS42" s="711"/>
      <c r="BT42" s="711"/>
      <c r="BU42" s="712"/>
      <c r="BV42" s="776">
        <v>316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319572</v>
      </c>
      <c r="CS42" s="686"/>
      <c r="CT42" s="686"/>
      <c r="CU42" s="686"/>
      <c r="CV42" s="686"/>
      <c r="CW42" s="686"/>
      <c r="CX42" s="686"/>
      <c r="CY42" s="687"/>
      <c r="CZ42" s="690">
        <v>6.4</v>
      </c>
      <c r="DA42" s="691"/>
      <c r="DB42" s="691"/>
      <c r="DC42" s="703"/>
      <c r="DD42" s="694">
        <v>85827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5048830</v>
      </c>
      <c r="S43" s="777"/>
      <c r="T43" s="777"/>
      <c r="U43" s="777"/>
      <c r="V43" s="777"/>
      <c r="W43" s="777"/>
      <c r="X43" s="777"/>
      <c r="Y43" s="778"/>
      <c r="Z43" s="779">
        <v>100</v>
      </c>
      <c r="AA43" s="779"/>
      <c r="AB43" s="779"/>
      <c r="AC43" s="779"/>
      <c r="AD43" s="780">
        <v>2432620</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16376</v>
      </c>
      <c r="CS43" s="722"/>
      <c r="CT43" s="722"/>
      <c r="CU43" s="722"/>
      <c r="CV43" s="722"/>
      <c r="CW43" s="722"/>
      <c r="CX43" s="722"/>
      <c r="CY43" s="723"/>
      <c r="CZ43" s="690">
        <v>0.3</v>
      </c>
      <c r="DA43" s="719"/>
      <c r="DB43" s="719"/>
      <c r="DC43" s="724"/>
      <c r="DD43" s="694">
        <v>16376</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319572</v>
      </c>
      <c r="CS44" s="686"/>
      <c r="CT44" s="686"/>
      <c r="CU44" s="686"/>
      <c r="CV44" s="686"/>
      <c r="CW44" s="686"/>
      <c r="CX44" s="686"/>
      <c r="CY44" s="687"/>
      <c r="CZ44" s="690">
        <v>6.4</v>
      </c>
      <c r="DA44" s="691"/>
      <c r="DB44" s="691"/>
      <c r="DC44" s="703"/>
      <c r="DD44" s="694">
        <v>85827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164289</v>
      </c>
      <c r="CS45" s="722"/>
      <c r="CT45" s="722"/>
      <c r="CU45" s="722"/>
      <c r="CV45" s="722"/>
      <c r="CW45" s="722"/>
      <c r="CX45" s="722"/>
      <c r="CY45" s="723"/>
      <c r="CZ45" s="690">
        <v>3.3</v>
      </c>
      <c r="DA45" s="719"/>
      <c r="DB45" s="719"/>
      <c r="DC45" s="724"/>
      <c r="DD45" s="694">
        <v>23208</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114122</v>
      </c>
      <c r="CS46" s="686"/>
      <c r="CT46" s="686"/>
      <c r="CU46" s="686"/>
      <c r="CV46" s="686"/>
      <c r="CW46" s="686"/>
      <c r="CX46" s="686"/>
      <c r="CY46" s="687"/>
      <c r="CZ46" s="690">
        <v>2.2999999999999998</v>
      </c>
      <c r="DA46" s="691"/>
      <c r="DB46" s="691"/>
      <c r="DC46" s="703"/>
      <c r="DD46" s="694">
        <v>56858</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242</v>
      </c>
      <c r="CS47" s="722"/>
      <c r="CT47" s="722"/>
      <c r="CU47" s="722"/>
      <c r="CV47" s="722"/>
      <c r="CW47" s="722"/>
      <c r="CX47" s="722"/>
      <c r="CY47" s="723"/>
      <c r="CZ47" s="690" t="s">
        <v>128</v>
      </c>
      <c r="DA47" s="719"/>
      <c r="DB47" s="719"/>
      <c r="DC47" s="724"/>
      <c r="DD47" s="694" t="s">
        <v>242</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5021048</v>
      </c>
      <c r="CS49" s="756"/>
      <c r="CT49" s="756"/>
      <c r="CU49" s="756"/>
      <c r="CV49" s="756"/>
      <c r="CW49" s="756"/>
      <c r="CX49" s="756"/>
      <c r="CY49" s="787"/>
      <c r="CZ49" s="781">
        <v>100</v>
      </c>
      <c r="DA49" s="788"/>
      <c r="DB49" s="788"/>
      <c r="DC49" s="789"/>
      <c r="DD49" s="790">
        <v>3004851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rVYQOdMYt3O9Z/uzyAzR00ObYMbuB9xTeyhsJD0KetegR4HGJSXzBH6u+ZBHPDxJNLHG+hFhrHxaguRma4Q==" saltValue="p3E0X+DodLpKdS9kA3nk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4999</v>
      </c>
      <c r="R7" s="821"/>
      <c r="S7" s="821"/>
      <c r="T7" s="821"/>
      <c r="U7" s="821"/>
      <c r="V7" s="821">
        <v>4973</v>
      </c>
      <c r="W7" s="821"/>
      <c r="X7" s="821"/>
      <c r="Y7" s="821"/>
      <c r="Z7" s="821"/>
      <c r="AA7" s="821">
        <v>26</v>
      </c>
      <c r="AB7" s="821"/>
      <c r="AC7" s="821"/>
      <c r="AD7" s="821"/>
      <c r="AE7" s="822"/>
      <c r="AF7" s="823">
        <v>26</v>
      </c>
      <c r="AG7" s="824"/>
      <c r="AH7" s="824"/>
      <c r="AI7" s="824"/>
      <c r="AJ7" s="825"/>
      <c r="AK7" s="860">
        <v>356</v>
      </c>
      <c r="AL7" s="861"/>
      <c r="AM7" s="861"/>
      <c r="AN7" s="861"/>
      <c r="AO7" s="861"/>
      <c r="AP7" s="861">
        <v>6311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573</v>
      </c>
      <c r="BT7" s="865"/>
      <c r="BU7" s="865"/>
      <c r="BV7" s="865"/>
      <c r="BW7" s="865"/>
      <c r="BX7" s="865"/>
      <c r="BY7" s="865"/>
      <c r="BZ7" s="865"/>
      <c r="CA7" s="865"/>
      <c r="CB7" s="865"/>
      <c r="CC7" s="865"/>
      <c r="CD7" s="865"/>
      <c r="CE7" s="865"/>
      <c r="CF7" s="865"/>
      <c r="CG7" s="866"/>
      <c r="CH7" s="857">
        <v>7</v>
      </c>
      <c r="CI7" s="858"/>
      <c r="CJ7" s="858"/>
      <c r="CK7" s="858"/>
      <c r="CL7" s="859"/>
      <c r="CM7" s="857">
        <v>109</v>
      </c>
      <c r="CN7" s="858"/>
      <c r="CO7" s="858"/>
      <c r="CP7" s="858"/>
      <c r="CQ7" s="859"/>
      <c r="CR7" s="857">
        <v>35</v>
      </c>
      <c r="CS7" s="858"/>
      <c r="CT7" s="858"/>
      <c r="CU7" s="858"/>
      <c r="CV7" s="859"/>
      <c r="CW7" s="857" t="s">
        <v>580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76</v>
      </c>
      <c r="R8" s="845"/>
      <c r="S8" s="845"/>
      <c r="T8" s="845"/>
      <c r="U8" s="845"/>
      <c r="V8" s="845">
        <v>74</v>
      </c>
      <c r="W8" s="845"/>
      <c r="X8" s="845"/>
      <c r="Y8" s="845"/>
      <c r="Z8" s="845"/>
      <c r="AA8" s="845">
        <v>2</v>
      </c>
      <c r="AB8" s="845"/>
      <c r="AC8" s="845"/>
      <c r="AD8" s="845"/>
      <c r="AE8" s="846"/>
      <c r="AF8" s="847">
        <v>2</v>
      </c>
      <c r="AG8" s="848"/>
      <c r="AH8" s="848"/>
      <c r="AI8" s="848"/>
      <c r="AJ8" s="849"/>
      <c r="AK8" s="850">
        <v>26</v>
      </c>
      <c r="AL8" s="851"/>
      <c r="AM8" s="851"/>
      <c r="AN8" s="851"/>
      <c r="AO8" s="851"/>
      <c r="AP8" s="851">
        <v>12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5049</v>
      </c>
      <c r="R23" s="880"/>
      <c r="S23" s="880"/>
      <c r="T23" s="880"/>
      <c r="U23" s="880"/>
      <c r="V23" s="880">
        <v>5021</v>
      </c>
      <c r="W23" s="880"/>
      <c r="X23" s="880"/>
      <c r="Y23" s="880"/>
      <c r="Z23" s="880"/>
      <c r="AA23" s="880">
        <v>28</v>
      </c>
      <c r="AB23" s="880"/>
      <c r="AC23" s="880"/>
      <c r="AD23" s="880"/>
      <c r="AE23" s="881"/>
      <c r="AF23" s="882">
        <v>28</v>
      </c>
      <c r="AG23" s="880"/>
      <c r="AH23" s="880"/>
      <c r="AI23" s="880"/>
      <c r="AJ23" s="883"/>
      <c r="AK23" s="884"/>
      <c r="AL23" s="885"/>
      <c r="AM23" s="885"/>
      <c r="AN23" s="885"/>
      <c r="AO23" s="885"/>
      <c r="AP23" s="880">
        <v>6323</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394</v>
      </c>
      <c r="R28" s="909"/>
      <c r="S28" s="909"/>
      <c r="T28" s="909"/>
      <c r="U28" s="909"/>
      <c r="V28" s="909">
        <v>387</v>
      </c>
      <c r="W28" s="909"/>
      <c r="X28" s="909"/>
      <c r="Y28" s="909"/>
      <c r="Z28" s="909"/>
      <c r="AA28" s="909">
        <v>7</v>
      </c>
      <c r="AB28" s="909"/>
      <c r="AC28" s="909"/>
      <c r="AD28" s="909"/>
      <c r="AE28" s="910"/>
      <c r="AF28" s="911">
        <v>7</v>
      </c>
      <c r="AG28" s="909"/>
      <c r="AH28" s="909"/>
      <c r="AI28" s="909"/>
      <c r="AJ28" s="912"/>
      <c r="AK28" s="913">
        <v>39</v>
      </c>
      <c r="AL28" s="904"/>
      <c r="AM28" s="904"/>
      <c r="AN28" s="904"/>
      <c r="AO28" s="904"/>
      <c r="AP28" s="904" t="s">
        <v>574</v>
      </c>
      <c r="AQ28" s="904"/>
      <c r="AR28" s="904"/>
      <c r="AS28" s="904"/>
      <c r="AT28" s="904"/>
      <c r="AU28" s="904" t="s">
        <v>574</v>
      </c>
      <c r="AV28" s="904"/>
      <c r="AW28" s="904"/>
      <c r="AX28" s="904"/>
      <c r="AY28" s="904"/>
      <c r="AZ28" s="905" t="s">
        <v>574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49</v>
      </c>
      <c r="R29" s="845"/>
      <c r="S29" s="845"/>
      <c r="T29" s="845"/>
      <c r="U29" s="845"/>
      <c r="V29" s="845">
        <v>49</v>
      </c>
      <c r="W29" s="845"/>
      <c r="X29" s="845"/>
      <c r="Y29" s="845"/>
      <c r="Z29" s="845"/>
      <c r="AA29" s="845">
        <v>0</v>
      </c>
      <c r="AB29" s="845"/>
      <c r="AC29" s="845"/>
      <c r="AD29" s="845"/>
      <c r="AE29" s="846"/>
      <c r="AF29" s="847">
        <v>0</v>
      </c>
      <c r="AG29" s="848"/>
      <c r="AH29" s="848"/>
      <c r="AI29" s="848"/>
      <c r="AJ29" s="849"/>
      <c r="AK29" s="916">
        <v>15</v>
      </c>
      <c r="AL29" s="917"/>
      <c r="AM29" s="917"/>
      <c r="AN29" s="917"/>
      <c r="AO29" s="917"/>
      <c r="AP29" s="917" t="s">
        <v>574</v>
      </c>
      <c r="AQ29" s="917"/>
      <c r="AR29" s="917"/>
      <c r="AS29" s="917"/>
      <c r="AT29" s="917"/>
      <c r="AU29" s="917" t="s">
        <v>574</v>
      </c>
      <c r="AV29" s="917"/>
      <c r="AW29" s="917"/>
      <c r="AX29" s="917"/>
      <c r="AY29" s="917"/>
      <c r="AZ29" s="918" t="s">
        <v>574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344</v>
      </c>
      <c r="R30" s="845"/>
      <c r="S30" s="845"/>
      <c r="T30" s="845"/>
      <c r="U30" s="845"/>
      <c r="V30" s="845">
        <v>343</v>
      </c>
      <c r="W30" s="845"/>
      <c r="X30" s="845"/>
      <c r="Y30" s="845"/>
      <c r="Z30" s="845"/>
      <c r="AA30" s="845">
        <v>1</v>
      </c>
      <c r="AB30" s="845"/>
      <c r="AC30" s="845"/>
      <c r="AD30" s="845"/>
      <c r="AE30" s="846"/>
      <c r="AF30" s="847">
        <v>1</v>
      </c>
      <c r="AG30" s="848"/>
      <c r="AH30" s="848"/>
      <c r="AI30" s="848"/>
      <c r="AJ30" s="849"/>
      <c r="AK30" s="916">
        <v>67</v>
      </c>
      <c r="AL30" s="917"/>
      <c r="AM30" s="917"/>
      <c r="AN30" s="917"/>
      <c r="AO30" s="917"/>
      <c r="AP30" s="917" t="s">
        <v>574</v>
      </c>
      <c r="AQ30" s="917"/>
      <c r="AR30" s="917"/>
      <c r="AS30" s="917"/>
      <c r="AT30" s="917"/>
      <c r="AU30" s="917" t="s">
        <v>574</v>
      </c>
      <c r="AV30" s="917"/>
      <c r="AW30" s="917"/>
      <c r="AX30" s="917"/>
      <c r="AY30" s="917"/>
      <c r="AZ30" s="918" t="s">
        <v>574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1969</v>
      </c>
      <c r="R31" s="845"/>
      <c r="S31" s="845"/>
      <c r="T31" s="845"/>
      <c r="U31" s="845"/>
      <c r="V31" s="845">
        <v>1968</v>
      </c>
      <c r="W31" s="845"/>
      <c r="X31" s="845"/>
      <c r="Y31" s="845"/>
      <c r="Z31" s="845"/>
      <c r="AA31" s="845">
        <v>1</v>
      </c>
      <c r="AB31" s="845"/>
      <c r="AC31" s="845"/>
      <c r="AD31" s="845"/>
      <c r="AE31" s="846"/>
      <c r="AF31" s="847">
        <v>1</v>
      </c>
      <c r="AG31" s="848"/>
      <c r="AH31" s="848"/>
      <c r="AI31" s="848"/>
      <c r="AJ31" s="849"/>
      <c r="AK31" s="916">
        <v>253</v>
      </c>
      <c r="AL31" s="917"/>
      <c r="AM31" s="917"/>
      <c r="AN31" s="917"/>
      <c r="AO31" s="917"/>
      <c r="AP31" s="917">
        <v>1635</v>
      </c>
      <c r="AQ31" s="917"/>
      <c r="AR31" s="917"/>
      <c r="AS31" s="917"/>
      <c r="AT31" s="917"/>
      <c r="AU31" s="917">
        <v>579</v>
      </c>
      <c r="AV31" s="917"/>
      <c r="AW31" s="917"/>
      <c r="AX31" s="917"/>
      <c r="AY31" s="917"/>
      <c r="AZ31" s="918" t="s">
        <v>574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74</v>
      </c>
      <c r="R32" s="845"/>
      <c r="S32" s="845"/>
      <c r="T32" s="845"/>
      <c r="U32" s="845"/>
      <c r="V32" s="845">
        <v>73</v>
      </c>
      <c r="W32" s="845"/>
      <c r="X32" s="845"/>
      <c r="Y32" s="845"/>
      <c r="Z32" s="845"/>
      <c r="AA32" s="845">
        <v>1</v>
      </c>
      <c r="AB32" s="845"/>
      <c r="AC32" s="845"/>
      <c r="AD32" s="845"/>
      <c r="AE32" s="846"/>
      <c r="AF32" s="847">
        <v>1</v>
      </c>
      <c r="AG32" s="848"/>
      <c r="AH32" s="848"/>
      <c r="AI32" s="848"/>
      <c r="AJ32" s="849"/>
      <c r="AK32" s="916">
        <v>48</v>
      </c>
      <c r="AL32" s="917"/>
      <c r="AM32" s="917"/>
      <c r="AN32" s="917"/>
      <c r="AO32" s="917"/>
      <c r="AP32" s="917">
        <v>2</v>
      </c>
      <c r="AQ32" s="917"/>
      <c r="AR32" s="917"/>
      <c r="AS32" s="917"/>
      <c r="AT32" s="917"/>
      <c r="AU32" s="917">
        <v>1</v>
      </c>
      <c r="AV32" s="917"/>
      <c r="AW32" s="917"/>
      <c r="AX32" s="917"/>
      <c r="AY32" s="917"/>
      <c r="AZ32" s="918" t="s">
        <v>574</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72</v>
      </c>
      <c r="R33" s="845"/>
      <c r="S33" s="845"/>
      <c r="T33" s="845"/>
      <c r="U33" s="845"/>
      <c r="V33" s="845">
        <v>69</v>
      </c>
      <c r="W33" s="845"/>
      <c r="X33" s="845"/>
      <c r="Y33" s="845"/>
      <c r="Z33" s="845"/>
      <c r="AA33" s="845">
        <v>3</v>
      </c>
      <c r="AB33" s="845"/>
      <c r="AC33" s="845"/>
      <c r="AD33" s="845"/>
      <c r="AE33" s="846"/>
      <c r="AF33" s="847">
        <v>3</v>
      </c>
      <c r="AG33" s="848"/>
      <c r="AH33" s="848"/>
      <c r="AI33" s="848"/>
      <c r="AJ33" s="849"/>
      <c r="AK33" s="916" t="s">
        <v>574</v>
      </c>
      <c r="AL33" s="917"/>
      <c r="AM33" s="917"/>
      <c r="AN33" s="917"/>
      <c r="AO33" s="917"/>
      <c r="AP33" s="917">
        <v>30</v>
      </c>
      <c r="AQ33" s="917"/>
      <c r="AR33" s="917"/>
      <c r="AS33" s="917"/>
      <c r="AT33" s="917"/>
      <c r="AU33" s="917" t="s">
        <v>574</v>
      </c>
      <c r="AV33" s="917"/>
      <c r="AW33" s="917"/>
      <c r="AX33" s="917"/>
      <c r="AY33" s="917"/>
      <c r="AZ33" s="918" t="s">
        <v>574</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213</v>
      </c>
      <c r="R34" s="845"/>
      <c r="S34" s="845"/>
      <c r="T34" s="845"/>
      <c r="U34" s="845"/>
      <c r="V34" s="845">
        <v>212</v>
      </c>
      <c r="W34" s="845"/>
      <c r="X34" s="845"/>
      <c r="Y34" s="845"/>
      <c r="Z34" s="845"/>
      <c r="AA34" s="845">
        <v>1</v>
      </c>
      <c r="AB34" s="845"/>
      <c r="AC34" s="845"/>
      <c r="AD34" s="845"/>
      <c r="AE34" s="846"/>
      <c r="AF34" s="847">
        <v>1</v>
      </c>
      <c r="AG34" s="848"/>
      <c r="AH34" s="848"/>
      <c r="AI34" s="848"/>
      <c r="AJ34" s="849"/>
      <c r="AK34" s="916">
        <v>133</v>
      </c>
      <c r="AL34" s="917"/>
      <c r="AM34" s="917"/>
      <c r="AN34" s="917"/>
      <c r="AO34" s="917"/>
      <c r="AP34" s="917">
        <v>1150</v>
      </c>
      <c r="AQ34" s="917"/>
      <c r="AR34" s="917"/>
      <c r="AS34" s="917"/>
      <c r="AT34" s="917"/>
      <c r="AU34" s="917">
        <v>927</v>
      </c>
      <c r="AV34" s="917"/>
      <c r="AW34" s="917"/>
      <c r="AX34" s="917"/>
      <c r="AY34" s="917"/>
      <c r="AZ34" s="918" t="s">
        <v>574</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94</v>
      </c>
      <c r="R35" s="845"/>
      <c r="S35" s="845"/>
      <c r="T35" s="845"/>
      <c r="U35" s="845"/>
      <c r="V35" s="845">
        <v>94</v>
      </c>
      <c r="W35" s="845"/>
      <c r="X35" s="845"/>
      <c r="Y35" s="845"/>
      <c r="Z35" s="845"/>
      <c r="AA35" s="845">
        <v>0</v>
      </c>
      <c r="AB35" s="845"/>
      <c r="AC35" s="845"/>
      <c r="AD35" s="845"/>
      <c r="AE35" s="846"/>
      <c r="AF35" s="847">
        <v>0</v>
      </c>
      <c r="AG35" s="848"/>
      <c r="AH35" s="848"/>
      <c r="AI35" s="848"/>
      <c r="AJ35" s="849"/>
      <c r="AK35" s="916">
        <v>75</v>
      </c>
      <c r="AL35" s="917"/>
      <c r="AM35" s="917"/>
      <c r="AN35" s="917"/>
      <c r="AO35" s="917"/>
      <c r="AP35" s="917">
        <v>291</v>
      </c>
      <c r="AQ35" s="917"/>
      <c r="AR35" s="917"/>
      <c r="AS35" s="917"/>
      <c r="AT35" s="917"/>
      <c r="AU35" s="917">
        <v>282</v>
      </c>
      <c r="AV35" s="917"/>
      <c r="AW35" s="917"/>
      <c r="AX35" s="917"/>
      <c r="AY35" s="917"/>
      <c r="AZ35" s="918" t="s">
        <v>574</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411</v>
      </c>
      <c r="C36" s="842"/>
      <c r="D36" s="842"/>
      <c r="E36" s="842"/>
      <c r="F36" s="842"/>
      <c r="G36" s="842"/>
      <c r="H36" s="842"/>
      <c r="I36" s="842"/>
      <c r="J36" s="842"/>
      <c r="K36" s="842"/>
      <c r="L36" s="842"/>
      <c r="M36" s="842"/>
      <c r="N36" s="842"/>
      <c r="O36" s="842"/>
      <c r="P36" s="843"/>
      <c r="Q36" s="844">
        <v>62</v>
      </c>
      <c r="R36" s="845"/>
      <c r="S36" s="845"/>
      <c r="T36" s="845"/>
      <c r="U36" s="845"/>
      <c r="V36" s="845">
        <v>62</v>
      </c>
      <c r="W36" s="845"/>
      <c r="X36" s="845"/>
      <c r="Y36" s="845"/>
      <c r="Z36" s="845"/>
      <c r="AA36" s="845">
        <v>0</v>
      </c>
      <c r="AB36" s="845"/>
      <c r="AC36" s="845"/>
      <c r="AD36" s="845"/>
      <c r="AE36" s="846"/>
      <c r="AF36" s="847">
        <v>0</v>
      </c>
      <c r="AG36" s="848"/>
      <c r="AH36" s="848"/>
      <c r="AI36" s="848"/>
      <c r="AJ36" s="849"/>
      <c r="AK36" s="916">
        <v>44</v>
      </c>
      <c r="AL36" s="917"/>
      <c r="AM36" s="917"/>
      <c r="AN36" s="917"/>
      <c r="AO36" s="917"/>
      <c r="AP36" s="917" t="s">
        <v>574</v>
      </c>
      <c r="AQ36" s="917"/>
      <c r="AR36" s="917"/>
      <c r="AS36" s="917"/>
      <c r="AT36" s="917"/>
      <c r="AU36" s="917" t="s">
        <v>574</v>
      </c>
      <c r="AV36" s="917"/>
      <c r="AW36" s="917"/>
      <c r="AX36" s="917"/>
      <c r="AY36" s="917"/>
      <c r="AZ36" s="918" t="s">
        <v>574</v>
      </c>
      <c r="BA36" s="918"/>
      <c r="BB36" s="918"/>
      <c r="BC36" s="918"/>
      <c r="BD36" s="918"/>
      <c r="BE36" s="914" t="s">
        <v>407</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v>
      </c>
      <c r="AG63" s="928"/>
      <c r="AH63" s="928"/>
      <c r="AI63" s="928"/>
      <c r="AJ63" s="929"/>
      <c r="AK63" s="930"/>
      <c r="AL63" s="925"/>
      <c r="AM63" s="925"/>
      <c r="AN63" s="925"/>
      <c r="AO63" s="925"/>
      <c r="AP63" s="928">
        <f>AP31+AP32+AP33+AP34+AP35</f>
        <v>3108</v>
      </c>
      <c r="AQ63" s="928"/>
      <c r="AR63" s="928"/>
      <c r="AS63" s="928"/>
      <c r="AT63" s="928"/>
      <c r="AU63" s="928">
        <f>AU31+AU32+AU34+AU35</f>
        <v>1789</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397</v>
      </c>
      <c r="AL66" s="827"/>
      <c r="AM66" s="827"/>
      <c r="AN66" s="827"/>
      <c r="AO66" s="828"/>
      <c r="AP66" s="803" t="s">
        <v>398</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575</v>
      </c>
      <c r="C68" s="956"/>
      <c r="D68" s="956"/>
      <c r="E68" s="956"/>
      <c r="F68" s="956"/>
      <c r="G68" s="956"/>
      <c r="H68" s="956"/>
      <c r="I68" s="956"/>
      <c r="J68" s="956"/>
      <c r="K68" s="956"/>
      <c r="L68" s="956"/>
      <c r="M68" s="956"/>
      <c r="N68" s="956"/>
      <c r="O68" s="956"/>
      <c r="P68" s="957"/>
      <c r="Q68" s="958">
        <v>1275</v>
      </c>
      <c r="R68" s="952"/>
      <c r="S68" s="952"/>
      <c r="T68" s="952"/>
      <c r="U68" s="952"/>
      <c r="V68" s="952">
        <v>1105</v>
      </c>
      <c r="W68" s="952"/>
      <c r="X68" s="952"/>
      <c r="Y68" s="952"/>
      <c r="Z68" s="952"/>
      <c r="AA68" s="952">
        <v>170</v>
      </c>
      <c r="AB68" s="952"/>
      <c r="AC68" s="952"/>
      <c r="AD68" s="952"/>
      <c r="AE68" s="952"/>
      <c r="AF68" s="952">
        <v>255</v>
      </c>
      <c r="AG68" s="952"/>
      <c r="AH68" s="952"/>
      <c r="AI68" s="952"/>
      <c r="AJ68" s="952"/>
      <c r="AK68" s="952" t="s">
        <v>580</v>
      </c>
      <c r="AL68" s="952"/>
      <c r="AM68" s="952"/>
      <c r="AN68" s="952"/>
      <c r="AO68" s="952"/>
      <c r="AP68" s="952">
        <v>113</v>
      </c>
      <c r="AQ68" s="952"/>
      <c r="AR68" s="952"/>
      <c r="AS68" s="952"/>
      <c r="AT68" s="952"/>
      <c r="AU68" s="952">
        <v>14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576</v>
      </c>
      <c r="C69" s="960"/>
      <c r="D69" s="960"/>
      <c r="E69" s="960"/>
      <c r="F69" s="960"/>
      <c r="G69" s="960"/>
      <c r="H69" s="960"/>
      <c r="I69" s="960"/>
      <c r="J69" s="960"/>
      <c r="K69" s="960"/>
      <c r="L69" s="960"/>
      <c r="M69" s="960"/>
      <c r="N69" s="960"/>
      <c r="O69" s="960"/>
      <c r="P69" s="961"/>
      <c r="Q69" s="962">
        <v>25</v>
      </c>
      <c r="R69" s="917"/>
      <c r="S69" s="917"/>
      <c r="T69" s="917"/>
      <c r="U69" s="917"/>
      <c r="V69" s="917">
        <v>21</v>
      </c>
      <c r="W69" s="917"/>
      <c r="X69" s="917"/>
      <c r="Y69" s="917"/>
      <c r="Z69" s="917"/>
      <c r="AA69" s="917">
        <v>4</v>
      </c>
      <c r="AB69" s="917"/>
      <c r="AC69" s="917"/>
      <c r="AD69" s="917"/>
      <c r="AE69" s="917"/>
      <c r="AF69" s="917">
        <v>4</v>
      </c>
      <c r="AG69" s="917"/>
      <c r="AH69" s="917"/>
      <c r="AI69" s="917"/>
      <c r="AJ69" s="917"/>
      <c r="AK69" s="917" t="s">
        <v>580</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577</v>
      </c>
      <c r="C70" s="960"/>
      <c r="D70" s="960"/>
      <c r="E70" s="960"/>
      <c r="F70" s="960"/>
      <c r="G70" s="960"/>
      <c r="H70" s="960"/>
      <c r="I70" s="960"/>
      <c r="J70" s="960"/>
      <c r="K70" s="960"/>
      <c r="L70" s="960"/>
      <c r="M70" s="960"/>
      <c r="N70" s="960"/>
      <c r="O70" s="960"/>
      <c r="P70" s="961"/>
      <c r="Q70" s="962">
        <v>268</v>
      </c>
      <c r="R70" s="917"/>
      <c r="S70" s="917"/>
      <c r="T70" s="917"/>
      <c r="U70" s="917"/>
      <c r="V70" s="917">
        <v>265</v>
      </c>
      <c r="W70" s="917"/>
      <c r="X70" s="917"/>
      <c r="Y70" s="917"/>
      <c r="Z70" s="917"/>
      <c r="AA70" s="917">
        <v>3</v>
      </c>
      <c r="AB70" s="917"/>
      <c r="AC70" s="917"/>
      <c r="AD70" s="917"/>
      <c r="AE70" s="917"/>
      <c r="AF70" s="917">
        <v>3</v>
      </c>
      <c r="AG70" s="917"/>
      <c r="AH70" s="917"/>
      <c r="AI70" s="917"/>
      <c r="AJ70" s="917"/>
      <c r="AK70" s="917" t="s">
        <v>580</v>
      </c>
      <c r="AL70" s="917"/>
      <c r="AM70" s="917"/>
      <c r="AN70" s="917"/>
      <c r="AO70" s="917"/>
      <c r="AP70" s="917">
        <v>557</v>
      </c>
      <c r="AQ70" s="917"/>
      <c r="AR70" s="917"/>
      <c r="AS70" s="917"/>
      <c r="AT70" s="917"/>
      <c r="AU70" s="917">
        <v>321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119</v>
      </c>
      <c r="R71" s="917"/>
      <c r="S71" s="917"/>
      <c r="T71" s="917"/>
      <c r="U71" s="917"/>
      <c r="V71" s="917">
        <v>118</v>
      </c>
      <c r="W71" s="917"/>
      <c r="X71" s="917"/>
      <c r="Y71" s="917"/>
      <c r="Z71" s="917"/>
      <c r="AA71" s="917">
        <v>1</v>
      </c>
      <c r="AB71" s="917"/>
      <c r="AC71" s="917"/>
      <c r="AD71" s="917"/>
      <c r="AE71" s="917"/>
      <c r="AF71" s="917">
        <v>1</v>
      </c>
      <c r="AG71" s="917"/>
      <c r="AH71" s="917"/>
      <c r="AI71" s="917"/>
      <c r="AJ71" s="917"/>
      <c r="AK71" s="917" t="s">
        <v>580</v>
      </c>
      <c r="AL71" s="917"/>
      <c r="AM71" s="917"/>
      <c r="AN71" s="917"/>
      <c r="AO71" s="917"/>
      <c r="AP71" s="917">
        <v>2</v>
      </c>
      <c r="AQ71" s="917"/>
      <c r="AR71" s="917"/>
      <c r="AS71" s="917"/>
      <c r="AT71" s="917"/>
      <c r="AU71" s="917">
        <v>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579</v>
      </c>
      <c r="C72" s="960"/>
      <c r="D72" s="960"/>
      <c r="E72" s="960"/>
      <c r="F72" s="960"/>
      <c r="G72" s="960"/>
      <c r="H72" s="960"/>
      <c r="I72" s="960"/>
      <c r="J72" s="960"/>
      <c r="K72" s="960"/>
      <c r="L72" s="960"/>
      <c r="M72" s="960"/>
      <c r="N72" s="960"/>
      <c r="O72" s="960"/>
      <c r="P72" s="961"/>
      <c r="Q72" s="962">
        <v>589</v>
      </c>
      <c r="R72" s="917"/>
      <c r="S72" s="917"/>
      <c r="T72" s="917"/>
      <c r="U72" s="917"/>
      <c r="V72" s="917">
        <v>580</v>
      </c>
      <c r="W72" s="917"/>
      <c r="X72" s="917"/>
      <c r="Y72" s="917"/>
      <c r="Z72" s="917"/>
      <c r="AA72" s="917">
        <v>9</v>
      </c>
      <c r="AB72" s="917"/>
      <c r="AC72" s="917"/>
      <c r="AD72" s="917"/>
      <c r="AE72" s="917"/>
      <c r="AF72" s="917">
        <v>9</v>
      </c>
      <c r="AG72" s="917"/>
      <c r="AH72" s="917"/>
      <c r="AI72" s="917"/>
      <c r="AJ72" s="917"/>
      <c r="AK72" s="917" t="s">
        <v>580</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AF68+AF69+AF70+AF71+AF72</f>
        <v>272</v>
      </c>
      <c r="AG88" s="928"/>
      <c r="AH88" s="928"/>
      <c r="AI88" s="928"/>
      <c r="AJ88" s="928"/>
      <c r="AK88" s="925"/>
      <c r="AL88" s="925"/>
      <c r="AM88" s="925"/>
      <c r="AN88" s="925"/>
      <c r="AO88" s="925"/>
      <c r="AP88" s="928">
        <f>AP68+AP70+AP71</f>
        <v>672</v>
      </c>
      <c r="AQ88" s="928"/>
      <c r="AR88" s="928"/>
      <c r="AS88" s="928"/>
      <c r="AT88" s="928"/>
      <c r="AU88" s="928">
        <f>AU68+AU70+AU71</f>
        <v>336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755208</v>
      </c>
      <c r="AB110" s="988"/>
      <c r="AC110" s="988"/>
      <c r="AD110" s="988"/>
      <c r="AE110" s="989"/>
      <c r="AF110" s="990">
        <v>759979</v>
      </c>
      <c r="AG110" s="988"/>
      <c r="AH110" s="988"/>
      <c r="AI110" s="988"/>
      <c r="AJ110" s="989"/>
      <c r="AK110" s="990">
        <v>808982</v>
      </c>
      <c r="AL110" s="988"/>
      <c r="AM110" s="988"/>
      <c r="AN110" s="988"/>
      <c r="AO110" s="989"/>
      <c r="AP110" s="991">
        <v>43.2</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7201051</v>
      </c>
      <c r="BR110" s="1023"/>
      <c r="BS110" s="1023"/>
      <c r="BT110" s="1023"/>
      <c r="BU110" s="1023"/>
      <c r="BV110" s="1023">
        <v>6818718</v>
      </c>
      <c r="BW110" s="1023"/>
      <c r="BX110" s="1023"/>
      <c r="BY110" s="1023"/>
      <c r="BZ110" s="1023"/>
      <c r="CA110" s="1023">
        <v>6323588</v>
      </c>
      <c r="CB110" s="1023"/>
      <c r="CC110" s="1023"/>
      <c r="CD110" s="1023"/>
      <c r="CE110" s="1023"/>
      <c r="CF110" s="1037">
        <v>337.4</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9755</v>
      </c>
      <c r="BR111" s="1016"/>
      <c r="BS111" s="1016"/>
      <c r="BT111" s="1016"/>
      <c r="BU111" s="1016"/>
      <c r="BV111" s="1016">
        <v>43696</v>
      </c>
      <c r="BW111" s="1016"/>
      <c r="BX111" s="1016"/>
      <c r="BY111" s="1016"/>
      <c r="BZ111" s="1016"/>
      <c r="CA111" s="1016">
        <v>32117</v>
      </c>
      <c r="CB111" s="1016"/>
      <c r="CC111" s="1016"/>
      <c r="CD111" s="1016"/>
      <c r="CE111" s="1016"/>
      <c r="CF111" s="1010">
        <v>1.7</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1439706</v>
      </c>
      <c r="BR112" s="1016"/>
      <c r="BS112" s="1016"/>
      <c r="BT112" s="1016"/>
      <c r="BU112" s="1016"/>
      <c r="BV112" s="1016">
        <v>1435616</v>
      </c>
      <c r="BW112" s="1016"/>
      <c r="BX112" s="1016"/>
      <c r="BY112" s="1016"/>
      <c r="BZ112" s="1016"/>
      <c r="CA112" s="1016">
        <v>1789022</v>
      </c>
      <c r="CB112" s="1016"/>
      <c r="CC112" s="1016"/>
      <c r="CD112" s="1016"/>
      <c r="CE112" s="1016"/>
      <c r="CF112" s="1010">
        <v>95.5</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111182</v>
      </c>
      <c r="AB113" s="1030"/>
      <c r="AC113" s="1030"/>
      <c r="AD113" s="1030"/>
      <c r="AE113" s="1031"/>
      <c r="AF113" s="1032">
        <v>118517</v>
      </c>
      <c r="AG113" s="1030"/>
      <c r="AH113" s="1030"/>
      <c r="AI113" s="1030"/>
      <c r="AJ113" s="1031"/>
      <c r="AK113" s="1032">
        <v>124830</v>
      </c>
      <c r="AL113" s="1030"/>
      <c r="AM113" s="1030"/>
      <c r="AN113" s="1030"/>
      <c r="AO113" s="1031"/>
      <c r="AP113" s="1033">
        <v>6.7</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438769</v>
      </c>
      <c r="BR113" s="1016"/>
      <c r="BS113" s="1016"/>
      <c r="BT113" s="1016"/>
      <c r="BU113" s="1016"/>
      <c r="BV113" s="1016">
        <v>375615</v>
      </c>
      <c r="BW113" s="1016"/>
      <c r="BX113" s="1016"/>
      <c r="BY113" s="1016"/>
      <c r="BZ113" s="1016"/>
      <c r="CA113" s="1016">
        <v>335782</v>
      </c>
      <c r="CB113" s="1016"/>
      <c r="CC113" s="1016"/>
      <c r="CD113" s="1016"/>
      <c r="CE113" s="1016"/>
      <c r="CF113" s="1010">
        <v>17.899999999999999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35431</v>
      </c>
      <c r="AB114" s="1055"/>
      <c r="AC114" s="1055"/>
      <c r="AD114" s="1055"/>
      <c r="AE114" s="1056"/>
      <c r="AF114" s="1057">
        <v>31987</v>
      </c>
      <c r="AG114" s="1055"/>
      <c r="AH114" s="1055"/>
      <c r="AI114" s="1055"/>
      <c r="AJ114" s="1056"/>
      <c r="AK114" s="1057">
        <v>37004</v>
      </c>
      <c r="AL114" s="1055"/>
      <c r="AM114" s="1055"/>
      <c r="AN114" s="1055"/>
      <c r="AO114" s="1056"/>
      <c r="AP114" s="1058">
        <v>2</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453845</v>
      </c>
      <c r="BR114" s="1016"/>
      <c r="BS114" s="1016"/>
      <c r="BT114" s="1016"/>
      <c r="BU114" s="1016"/>
      <c r="BV114" s="1016">
        <v>459748</v>
      </c>
      <c r="BW114" s="1016"/>
      <c r="BX114" s="1016"/>
      <c r="BY114" s="1016"/>
      <c r="BZ114" s="1016"/>
      <c r="CA114" s="1016">
        <v>456148</v>
      </c>
      <c r="CB114" s="1016"/>
      <c r="CC114" s="1016"/>
      <c r="CD114" s="1016"/>
      <c r="CE114" s="1016"/>
      <c r="CF114" s="1010">
        <v>24.3</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11418</v>
      </c>
      <c r="AB115" s="1030"/>
      <c r="AC115" s="1030"/>
      <c r="AD115" s="1030"/>
      <c r="AE115" s="1031"/>
      <c r="AF115" s="1032">
        <v>7316</v>
      </c>
      <c r="AG115" s="1030"/>
      <c r="AH115" s="1030"/>
      <c r="AI115" s="1030"/>
      <c r="AJ115" s="1031"/>
      <c r="AK115" s="1032">
        <v>11678</v>
      </c>
      <c r="AL115" s="1030"/>
      <c r="AM115" s="1030"/>
      <c r="AN115" s="1030"/>
      <c r="AO115" s="1031"/>
      <c r="AP115" s="1033">
        <v>0.6</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128</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176</v>
      </c>
      <c r="AB116" s="1055"/>
      <c r="AC116" s="1055"/>
      <c r="AD116" s="1055"/>
      <c r="AE116" s="1056"/>
      <c r="AF116" s="1057">
        <v>325</v>
      </c>
      <c r="AG116" s="1055"/>
      <c r="AH116" s="1055"/>
      <c r="AI116" s="1055"/>
      <c r="AJ116" s="1056"/>
      <c r="AK116" s="1057">
        <v>1367</v>
      </c>
      <c r="AL116" s="1055"/>
      <c r="AM116" s="1055"/>
      <c r="AN116" s="1055"/>
      <c r="AO116" s="1056"/>
      <c r="AP116" s="1058">
        <v>0.1</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128</v>
      </c>
      <c r="DR116" s="1055"/>
      <c r="DS116" s="1055"/>
      <c r="DT116" s="1055"/>
      <c r="DU116" s="1056"/>
      <c r="DV116" s="1058" t="s">
        <v>128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913415</v>
      </c>
      <c r="AB117" s="1073"/>
      <c r="AC117" s="1073"/>
      <c r="AD117" s="1073"/>
      <c r="AE117" s="1074"/>
      <c r="AF117" s="1075">
        <v>918124</v>
      </c>
      <c r="AG117" s="1073"/>
      <c r="AH117" s="1073"/>
      <c r="AI117" s="1073"/>
      <c r="AJ117" s="1074"/>
      <c r="AK117" s="1075">
        <v>983861</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462</v>
      </c>
      <c r="BP119" s="1102"/>
      <c r="BQ119" s="1093">
        <v>9543126</v>
      </c>
      <c r="BR119" s="1094"/>
      <c r="BS119" s="1094"/>
      <c r="BT119" s="1094"/>
      <c r="BU119" s="1094"/>
      <c r="BV119" s="1094">
        <v>9133393</v>
      </c>
      <c r="BW119" s="1094"/>
      <c r="BX119" s="1094"/>
      <c r="BY119" s="1094"/>
      <c r="BZ119" s="1094"/>
      <c r="CA119" s="1094">
        <v>8936657</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9755</v>
      </c>
      <c r="DH119" s="1080"/>
      <c r="DI119" s="1080"/>
      <c r="DJ119" s="1080"/>
      <c r="DK119" s="1081"/>
      <c r="DL119" s="1079">
        <v>43696</v>
      </c>
      <c r="DM119" s="1080"/>
      <c r="DN119" s="1080"/>
      <c r="DO119" s="1080"/>
      <c r="DP119" s="1081"/>
      <c r="DQ119" s="1079">
        <v>32117</v>
      </c>
      <c r="DR119" s="1080"/>
      <c r="DS119" s="1080"/>
      <c r="DT119" s="1080"/>
      <c r="DU119" s="1081"/>
      <c r="DV119" s="1082">
        <v>1.7</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2363346</v>
      </c>
      <c r="BR120" s="1023"/>
      <c r="BS120" s="1023"/>
      <c r="BT120" s="1023"/>
      <c r="BU120" s="1023"/>
      <c r="BV120" s="1023">
        <v>2554570</v>
      </c>
      <c r="BW120" s="1023"/>
      <c r="BX120" s="1023"/>
      <c r="BY120" s="1023"/>
      <c r="BZ120" s="1023"/>
      <c r="CA120" s="1023">
        <v>2622422</v>
      </c>
      <c r="CB120" s="1023"/>
      <c r="CC120" s="1023"/>
      <c r="CD120" s="1023"/>
      <c r="CE120" s="1023"/>
      <c r="CF120" s="1037">
        <v>139.9</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v>1065957</v>
      </c>
      <c r="DH120" s="1023"/>
      <c r="DI120" s="1023"/>
      <c r="DJ120" s="1023"/>
      <c r="DK120" s="1023"/>
      <c r="DL120" s="1023">
        <v>980155</v>
      </c>
      <c r="DM120" s="1023"/>
      <c r="DN120" s="1023"/>
      <c r="DO120" s="1023"/>
      <c r="DP120" s="1023"/>
      <c r="DQ120" s="1023">
        <v>927192</v>
      </c>
      <c r="DR120" s="1023"/>
      <c r="DS120" s="1023"/>
      <c r="DT120" s="1023"/>
      <c r="DU120" s="1023"/>
      <c r="DV120" s="1024">
        <v>49.5</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583863</v>
      </c>
      <c r="BR121" s="1016"/>
      <c r="BS121" s="1016"/>
      <c r="BT121" s="1016"/>
      <c r="BU121" s="1016"/>
      <c r="BV121" s="1016">
        <v>536168</v>
      </c>
      <c r="BW121" s="1016"/>
      <c r="BX121" s="1016"/>
      <c r="BY121" s="1016"/>
      <c r="BZ121" s="1016"/>
      <c r="CA121" s="1016">
        <v>472369</v>
      </c>
      <c r="CB121" s="1016"/>
      <c r="CC121" s="1016"/>
      <c r="CD121" s="1016"/>
      <c r="CE121" s="1016"/>
      <c r="CF121" s="1010">
        <v>25.2</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21732</v>
      </c>
      <c r="DH121" s="1016"/>
      <c r="DI121" s="1016"/>
      <c r="DJ121" s="1016"/>
      <c r="DK121" s="1016"/>
      <c r="DL121" s="1016">
        <v>137178</v>
      </c>
      <c r="DM121" s="1016"/>
      <c r="DN121" s="1016"/>
      <c r="DO121" s="1016"/>
      <c r="DP121" s="1016"/>
      <c r="DQ121" s="1016">
        <v>578922</v>
      </c>
      <c r="DR121" s="1016"/>
      <c r="DS121" s="1016"/>
      <c r="DT121" s="1016"/>
      <c r="DU121" s="1016"/>
      <c r="DV121" s="1017">
        <v>30.9</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5733635</v>
      </c>
      <c r="BR122" s="1094"/>
      <c r="BS122" s="1094"/>
      <c r="BT122" s="1094"/>
      <c r="BU122" s="1094"/>
      <c r="BV122" s="1094">
        <v>5546735</v>
      </c>
      <c r="BW122" s="1094"/>
      <c r="BX122" s="1094"/>
      <c r="BY122" s="1094"/>
      <c r="BZ122" s="1094"/>
      <c r="CA122" s="1094">
        <v>5616175</v>
      </c>
      <c r="CB122" s="1094"/>
      <c r="CC122" s="1094"/>
      <c r="CD122" s="1094"/>
      <c r="CE122" s="1094"/>
      <c r="CF122" s="1114">
        <v>299.7</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351343</v>
      </c>
      <c r="DH122" s="1016"/>
      <c r="DI122" s="1016"/>
      <c r="DJ122" s="1016"/>
      <c r="DK122" s="1016"/>
      <c r="DL122" s="1016">
        <v>317806</v>
      </c>
      <c r="DM122" s="1016"/>
      <c r="DN122" s="1016"/>
      <c r="DO122" s="1016"/>
      <c r="DP122" s="1016"/>
      <c r="DQ122" s="1016">
        <v>281572</v>
      </c>
      <c r="DR122" s="1016"/>
      <c r="DS122" s="1016"/>
      <c r="DT122" s="1016"/>
      <c r="DU122" s="1016"/>
      <c r="DV122" s="1017">
        <v>15</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471</v>
      </c>
      <c r="BP123" s="1102"/>
      <c r="BQ123" s="1161">
        <v>8680844</v>
      </c>
      <c r="BR123" s="1162"/>
      <c r="BS123" s="1162"/>
      <c r="BT123" s="1162"/>
      <c r="BU123" s="1162"/>
      <c r="BV123" s="1162">
        <v>8637473</v>
      </c>
      <c r="BW123" s="1162"/>
      <c r="BX123" s="1162"/>
      <c r="BY123" s="1162"/>
      <c r="BZ123" s="1162"/>
      <c r="CA123" s="1162">
        <v>8710966</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v>674</v>
      </c>
      <c r="DH123" s="1055"/>
      <c r="DI123" s="1055"/>
      <c r="DJ123" s="1055"/>
      <c r="DK123" s="1056"/>
      <c r="DL123" s="1057">
        <v>477</v>
      </c>
      <c r="DM123" s="1055"/>
      <c r="DN123" s="1055"/>
      <c r="DO123" s="1055"/>
      <c r="DP123" s="1056"/>
      <c r="DQ123" s="1057">
        <v>1336</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47.6</v>
      </c>
      <c r="BR124" s="1124"/>
      <c r="BS124" s="1124"/>
      <c r="BT124" s="1124"/>
      <c r="BU124" s="1124"/>
      <c r="BV124" s="1124">
        <v>27.6</v>
      </c>
      <c r="BW124" s="1124"/>
      <c r="BX124" s="1124"/>
      <c r="BY124" s="1124"/>
      <c r="BZ124" s="1124"/>
      <c r="CA124" s="1124">
        <v>12</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11258</v>
      </c>
      <c r="AB126" s="1055"/>
      <c r="AC126" s="1055"/>
      <c r="AD126" s="1055"/>
      <c r="AE126" s="1056"/>
      <c r="AF126" s="1057">
        <v>7191</v>
      </c>
      <c r="AG126" s="1055"/>
      <c r="AH126" s="1055"/>
      <c r="AI126" s="1055"/>
      <c r="AJ126" s="1056"/>
      <c r="AK126" s="1057">
        <v>11581</v>
      </c>
      <c r="AL126" s="1055"/>
      <c r="AM126" s="1055"/>
      <c r="AN126" s="1055"/>
      <c r="AO126" s="1056"/>
      <c r="AP126" s="1058">
        <v>0.6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160</v>
      </c>
      <c r="AB127" s="1055"/>
      <c r="AC127" s="1055"/>
      <c r="AD127" s="1055"/>
      <c r="AE127" s="1056"/>
      <c r="AF127" s="1057">
        <v>125</v>
      </c>
      <c r="AG127" s="1055"/>
      <c r="AH127" s="1055"/>
      <c r="AI127" s="1055"/>
      <c r="AJ127" s="1056"/>
      <c r="AK127" s="1057">
        <v>97</v>
      </c>
      <c r="AL127" s="1055"/>
      <c r="AM127" s="1055"/>
      <c r="AN127" s="1055"/>
      <c r="AO127" s="1056"/>
      <c r="AP127" s="1058">
        <v>0</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91283</v>
      </c>
      <c r="AB128" s="1144"/>
      <c r="AC128" s="1144"/>
      <c r="AD128" s="1144"/>
      <c r="AE128" s="1145"/>
      <c r="AF128" s="1146">
        <v>98617</v>
      </c>
      <c r="AG128" s="1144"/>
      <c r="AH128" s="1144"/>
      <c r="AI128" s="1144"/>
      <c r="AJ128" s="1145"/>
      <c r="AK128" s="1146">
        <v>105244</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2376893</v>
      </c>
      <c r="AB129" s="1055"/>
      <c r="AC129" s="1055"/>
      <c r="AD129" s="1055"/>
      <c r="AE129" s="1056"/>
      <c r="AF129" s="1057">
        <v>2377715</v>
      </c>
      <c r="AG129" s="1055"/>
      <c r="AH129" s="1055"/>
      <c r="AI129" s="1055"/>
      <c r="AJ129" s="1056"/>
      <c r="AK129" s="1057">
        <v>2475437</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567452</v>
      </c>
      <c r="AB130" s="1055"/>
      <c r="AC130" s="1055"/>
      <c r="AD130" s="1055"/>
      <c r="AE130" s="1056"/>
      <c r="AF130" s="1057">
        <v>584508</v>
      </c>
      <c r="AG130" s="1055"/>
      <c r="AH130" s="1055"/>
      <c r="AI130" s="1055"/>
      <c r="AJ130" s="1056"/>
      <c r="AK130" s="1057">
        <v>601223</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13.9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1809441</v>
      </c>
      <c r="AB131" s="1080"/>
      <c r="AC131" s="1080"/>
      <c r="AD131" s="1080"/>
      <c r="AE131" s="1081"/>
      <c r="AF131" s="1079">
        <v>1793207</v>
      </c>
      <c r="AG131" s="1080"/>
      <c r="AH131" s="1080"/>
      <c r="AI131" s="1080"/>
      <c r="AJ131" s="1081"/>
      <c r="AK131" s="1079">
        <v>1874214</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v>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14.07506517</v>
      </c>
      <c r="AB132" s="1196"/>
      <c r="AC132" s="1196"/>
      <c r="AD132" s="1196"/>
      <c r="AE132" s="1197"/>
      <c r="AF132" s="1198">
        <v>13.10495665</v>
      </c>
      <c r="AG132" s="1196"/>
      <c r="AH132" s="1196"/>
      <c r="AI132" s="1196"/>
      <c r="AJ132" s="1197"/>
      <c r="AK132" s="1198">
        <v>14.80055106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13.5</v>
      </c>
      <c r="AB133" s="1179"/>
      <c r="AC133" s="1179"/>
      <c r="AD133" s="1179"/>
      <c r="AE133" s="1180"/>
      <c r="AF133" s="1178">
        <v>13.5</v>
      </c>
      <c r="AG133" s="1179"/>
      <c r="AH133" s="1179"/>
      <c r="AI133" s="1179"/>
      <c r="AJ133" s="1180"/>
      <c r="AK133" s="1178">
        <v>13.9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F3bdoSFVBcFa4Q89s7xfAs1DQ3lCI6AsTCmvhEVaBjfsKRRSfoS3M5OrQpVDfBHD2HOT/tlpBNIl9KxYFfrWQ==" saltValue="45zwe0H6p+2RVCk6edOv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aEbGw2wHFINHdeLe8dVDVoxq81tmupb39pgp5h4wbGRFnfL0TPvPSla6kZImEeljsj1zbIWEX959680fvnS9Q==" saltValue="4FmceYLgq1qbCPv5y6Ry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L7/tVlh6SYR+ehuL0rYK26NV35M3rfPfOG8F+UD+3V3IttdKCodoqpaMx6NR6K6R6qY+QtWbiYftrVFhGnIng==" saltValue="5jclEwAXVwFNE9qciqMA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505</v>
      </c>
      <c r="AL9" s="1216"/>
      <c r="AM9" s="1216"/>
      <c r="AN9" s="1217"/>
      <c r="AO9" s="314">
        <v>616293</v>
      </c>
      <c r="AP9" s="314">
        <v>258079</v>
      </c>
      <c r="AQ9" s="315">
        <v>224098</v>
      </c>
      <c r="AR9" s="316">
        <v>15.2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506</v>
      </c>
      <c r="AL10" s="1216"/>
      <c r="AM10" s="1216"/>
      <c r="AN10" s="1217"/>
      <c r="AO10" s="317">
        <v>194639</v>
      </c>
      <c r="AP10" s="317">
        <v>81507</v>
      </c>
      <c r="AQ10" s="318">
        <v>32087</v>
      </c>
      <c r="AR10" s="319">
        <v>154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507</v>
      </c>
      <c r="AL11" s="1216"/>
      <c r="AM11" s="1216"/>
      <c r="AN11" s="1217"/>
      <c r="AO11" s="317" t="s">
        <v>508</v>
      </c>
      <c r="AP11" s="317" t="s">
        <v>508</v>
      </c>
      <c r="AQ11" s="318">
        <v>3587</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509</v>
      </c>
      <c r="AL12" s="1216"/>
      <c r="AM12" s="1216"/>
      <c r="AN12" s="1217"/>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155065</v>
      </c>
      <c r="AP13" s="317">
        <v>64935</v>
      </c>
      <c r="AQ13" s="318">
        <v>11579</v>
      </c>
      <c r="AR13" s="319">
        <v>460.8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16376</v>
      </c>
      <c r="AP14" s="317">
        <v>6858</v>
      </c>
      <c r="AQ14" s="318">
        <v>4496</v>
      </c>
      <c r="AR14" s="319">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-63031</v>
      </c>
      <c r="AP15" s="317">
        <v>-26395</v>
      </c>
      <c r="AQ15" s="318">
        <v>-17592</v>
      </c>
      <c r="AR15" s="319">
        <v>50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919342</v>
      </c>
      <c r="AP16" s="317">
        <v>384984</v>
      </c>
      <c r="AQ16" s="318">
        <v>258255</v>
      </c>
      <c r="AR16" s="319">
        <v>49.1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28.06</v>
      </c>
      <c r="AP21" s="331">
        <v>22.75</v>
      </c>
      <c r="AQ21" s="332">
        <v>5.31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94.3</v>
      </c>
      <c r="AP22" s="336">
        <v>95.6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808982</v>
      </c>
      <c r="AP32" s="345">
        <v>338770</v>
      </c>
      <c r="AQ32" s="346">
        <v>146295</v>
      </c>
      <c r="AR32" s="347">
        <v>131.6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524</v>
      </c>
      <c r="AL34" s="1219"/>
      <c r="AM34" s="1219"/>
      <c r="AN34" s="1220"/>
      <c r="AO34" s="345" t="s">
        <v>508</v>
      </c>
      <c r="AP34" s="345" t="s">
        <v>508</v>
      </c>
      <c r="AQ34" s="346">
        <v>4</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525</v>
      </c>
      <c r="AL35" s="1219"/>
      <c r="AM35" s="1219"/>
      <c r="AN35" s="1220"/>
      <c r="AO35" s="345">
        <v>124830</v>
      </c>
      <c r="AP35" s="345">
        <v>52274</v>
      </c>
      <c r="AQ35" s="346">
        <v>31593</v>
      </c>
      <c r="AR35" s="347">
        <v>65.5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526</v>
      </c>
      <c r="AL36" s="1219"/>
      <c r="AM36" s="1219"/>
      <c r="AN36" s="1220"/>
      <c r="AO36" s="345">
        <v>37004</v>
      </c>
      <c r="AP36" s="345">
        <v>15496</v>
      </c>
      <c r="AQ36" s="346">
        <v>3914</v>
      </c>
      <c r="AR36" s="347">
        <v>295.89999999999998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527</v>
      </c>
      <c r="AL37" s="1219"/>
      <c r="AM37" s="1219"/>
      <c r="AN37" s="1220"/>
      <c r="AO37" s="345">
        <v>11678</v>
      </c>
      <c r="AP37" s="345">
        <v>4890</v>
      </c>
      <c r="AQ37" s="346">
        <v>1348</v>
      </c>
      <c r="AR37" s="347">
        <v>262.8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528</v>
      </c>
      <c r="AL38" s="1228"/>
      <c r="AM38" s="1228"/>
      <c r="AN38" s="1229"/>
      <c r="AO38" s="348">
        <v>1367</v>
      </c>
      <c r="AP38" s="348">
        <v>572</v>
      </c>
      <c r="AQ38" s="349">
        <v>27</v>
      </c>
      <c r="AR38" s="337">
        <v>2018.5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529</v>
      </c>
      <c r="AL39" s="1228"/>
      <c r="AM39" s="1228"/>
      <c r="AN39" s="1229"/>
      <c r="AO39" s="345">
        <v>-105244</v>
      </c>
      <c r="AP39" s="345">
        <v>-44072</v>
      </c>
      <c r="AQ39" s="346">
        <v>-7201</v>
      </c>
      <c r="AR39" s="347">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530</v>
      </c>
      <c r="AL40" s="1219"/>
      <c r="AM40" s="1219"/>
      <c r="AN40" s="1220"/>
      <c r="AO40" s="345">
        <v>-601223</v>
      </c>
      <c r="AP40" s="345">
        <v>-251768</v>
      </c>
      <c r="AQ40" s="346">
        <v>-128709</v>
      </c>
      <c r="AR40" s="347">
        <v>95.6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277394</v>
      </c>
      <c r="AP41" s="345">
        <v>116162</v>
      </c>
      <c r="AQ41" s="346">
        <v>47272</v>
      </c>
      <c r="AR41" s="347">
        <v>145.69999999999999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500</v>
      </c>
      <c r="AN49" s="1235" t="s">
        <v>534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1413985</v>
      </c>
      <c r="AN51" s="367">
        <v>534386</v>
      </c>
      <c r="AO51" s="368">
        <v>98.5</v>
      </c>
      <c r="AP51" s="369">
        <v>291945</v>
      </c>
      <c r="AQ51" s="370">
        <v>4.0999999999999996</v>
      </c>
      <c r="AR51" s="371">
        <v>94.4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435760</v>
      </c>
      <c r="AN52" s="375">
        <v>164686</v>
      </c>
      <c r="AO52" s="376">
        <v>28.5</v>
      </c>
      <c r="AP52" s="377">
        <v>127651</v>
      </c>
      <c r="AQ52" s="378">
        <v>0.3</v>
      </c>
      <c r="AR52" s="379">
        <v>28.2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2751452</v>
      </c>
      <c r="AN53" s="367">
        <v>1067282</v>
      </c>
      <c r="AO53" s="368">
        <v>99.7</v>
      </c>
      <c r="AP53" s="369">
        <v>291173</v>
      </c>
      <c r="AQ53" s="370">
        <v>-0.3</v>
      </c>
      <c r="AR53" s="371">
        <v>100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305358</v>
      </c>
      <c r="AN54" s="375">
        <v>118448</v>
      </c>
      <c r="AO54" s="376">
        <v>-28.1</v>
      </c>
      <c r="AP54" s="377">
        <v>119071</v>
      </c>
      <c r="AQ54" s="378">
        <v>-6.7</v>
      </c>
      <c r="AR54" s="379">
        <v>-21.4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1618146</v>
      </c>
      <c r="AN55" s="367">
        <v>649336</v>
      </c>
      <c r="AO55" s="368">
        <v>-39.200000000000003</v>
      </c>
      <c r="AP55" s="369">
        <v>271581</v>
      </c>
      <c r="AQ55" s="370">
        <v>-6.7</v>
      </c>
      <c r="AR55" s="371">
        <v>-32.5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1244476</v>
      </c>
      <c r="AN56" s="375">
        <v>499388</v>
      </c>
      <c r="AO56" s="376">
        <v>321.60000000000002</v>
      </c>
      <c r="AP56" s="377">
        <v>117844</v>
      </c>
      <c r="AQ56" s="378">
        <v>-1</v>
      </c>
      <c r="AR56" s="379">
        <v>322.60000000000002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596426</v>
      </c>
      <c r="AN57" s="367">
        <v>245241</v>
      </c>
      <c r="AO57" s="368">
        <v>-62.2</v>
      </c>
      <c r="AP57" s="369">
        <v>268375</v>
      </c>
      <c r="AQ57" s="370">
        <v>-1.2</v>
      </c>
      <c r="AR57" s="371">
        <v>-61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127362</v>
      </c>
      <c r="AN58" s="375">
        <v>52369</v>
      </c>
      <c r="AO58" s="376">
        <v>-89.5</v>
      </c>
      <c r="AP58" s="377">
        <v>119602</v>
      </c>
      <c r="AQ58" s="378">
        <v>1.5</v>
      </c>
      <c r="AR58" s="379">
        <v>-91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319572</v>
      </c>
      <c r="AN59" s="367">
        <v>133824</v>
      </c>
      <c r="AO59" s="368">
        <v>-45.4</v>
      </c>
      <c r="AP59" s="369">
        <v>301035</v>
      </c>
      <c r="AQ59" s="370">
        <v>12.2</v>
      </c>
      <c r="AR59" s="371">
        <v>-57.6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114122</v>
      </c>
      <c r="AN60" s="375">
        <v>47790</v>
      </c>
      <c r="AO60" s="376">
        <v>-8.6999999999999993</v>
      </c>
      <c r="AP60" s="377">
        <v>154376</v>
      </c>
      <c r="AQ60" s="378">
        <v>29.1</v>
      </c>
      <c r="AR60" s="379">
        <v>-37.799999999999997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1339916</v>
      </c>
      <c r="AN61" s="382">
        <v>526014</v>
      </c>
      <c r="AO61" s="383">
        <v>10.3</v>
      </c>
      <c r="AP61" s="384">
        <v>284822</v>
      </c>
      <c r="AQ61" s="385">
        <v>1.6</v>
      </c>
      <c r="AR61" s="371">
        <v>8.6999999999999993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445416</v>
      </c>
      <c r="AN62" s="375">
        <v>176536</v>
      </c>
      <c r="AO62" s="376">
        <v>44.8</v>
      </c>
      <c r="AP62" s="377">
        <v>127709</v>
      </c>
      <c r="AQ62" s="378">
        <v>4.5999999999999996</v>
      </c>
      <c r="AR62" s="379">
        <v>40.200000000000003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kfWvPM+EVEUezUgza+iIyV4+E/7/KIxFBNtfN9XI/Qdtd/DQaPx77ef1F75fHZvecboG3OaWHyVZkHMcQTsBg==" saltValue="0u1JnRQeB7bDUBetLSIX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1" spans="125:125" ht="13.5" hidden="1" customHeight="1" x14ac:dyDescent="0.15">
      <c r="DU121" s="292"/>
    </row>
  </sheetData>
  <sheetProtection algorithmName="SHA-512" hashValue="d98sFWzNkGRWjSm2lv08IeJ7aqxaxnmSGl8QXIS6QyvKO5x7LNaRS+mBqoIeAQs6tMBnBzgn7XyhHlzisY+AcA==" saltValue="5rLQFl6r25LTpFOMLDt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K9OdyW4PJDlRF+u9XyKkKQoVoakaj+jNWLdCmq98wwH12dpYvWQ/uOVCSKLdx0dWp5D5cyGt4CD7KhjLjiSlkg==" saltValue="SUL5/8fLeYlVBjl2+ykL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8" t="s">
        <v>3</v>
      </c>
      <c r="D47" s="1238"/>
      <c r="E47" s="1239"/>
      <c r="F47" s="11">
        <v>32.659999999999997</v>
      </c>
      <c r="G47" s="12">
        <v>33.53</v>
      </c>
      <c r="H47" s="12">
        <v>34.69</v>
      </c>
      <c r="I47" s="12">
        <v>34.74</v>
      </c>
      <c r="J47" s="13">
        <v>33.47</v>
      </c>
    </row>
    <row r="48" spans="2:10" ht="57.75" customHeight="1" x14ac:dyDescent="0.15">
      <c r="B48" s="14"/>
      <c r="C48" s="1240" t="s">
        <v>4</v>
      </c>
      <c r="D48" s="1240"/>
      <c r="E48" s="1241"/>
      <c r="F48" s="15">
        <v>1.25</v>
      </c>
      <c r="G48" s="16">
        <v>1.1399999999999999</v>
      </c>
      <c r="H48" s="16">
        <v>1.24</v>
      </c>
      <c r="I48" s="16">
        <v>1.58</v>
      </c>
      <c r="J48" s="17">
        <v>1.1100000000000001</v>
      </c>
    </row>
    <row r="49" spans="2:10" ht="57.75" customHeight="1" thickBot="1" x14ac:dyDescent="0.2">
      <c r="B49" s="18"/>
      <c r="C49" s="1242" t="s">
        <v>5</v>
      </c>
      <c r="D49" s="1242"/>
      <c r="E49" s="1243"/>
      <c r="F49" s="19">
        <v>0.02</v>
      </c>
      <c r="G49" s="20" t="s">
        <v>555</v>
      </c>
      <c r="H49" s="20">
        <v>0.14000000000000001</v>
      </c>
      <c r="I49" s="20">
        <v>0.41</v>
      </c>
      <c r="J49" s="21" t="s">
        <v>556</v>
      </c>
    </row>
    <row r="50" spans="2:10" ht="13.5" customHeight="1" x14ac:dyDescent="0.15"/>
  </sheetData>
  <sheetProtection algorithmName="SHA-512" hashValue="A+pUJy9tRkJ5Wp7axrtJSo2grljM/Vpj7IuZM9qQ+kyUsiRH35a7xaPUlB7Q0Z0DdML5qSpwFyDbzz9vx1FANg==" saltValue="6H22138N6liqNhQFNuKn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2022-03-02T06:14:38Z</cp:lastPrinted>
  <dcterms:created xsi:type="dcterms:W3CDTF">2022-02-02T03:17:26Z</dcterms:created>
  <dcterms:modified xsi:type="dcterms:W3CDTF">2022-10-28T07:08:36Z</dcterms:modified>
  <cp:category/>
</cp:coreProperties>
</file>